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EE\Grundsatz\Haushalt-Statistik\2_Auswertungen intern-BMWK\J_BMWK_MonatsStatistik\1_Monatsstatistiken\2022\Verband\"/>
    </mc:Choice>
  </mc:AlternateContent>
  <bookViews>
    <workbookView xWindow="-15" yWindow="4950" windowWidth="20130" windowHeight="4500" tabRatio="850" activeTab="5"/>
  </bookViews>
  <sheets>
    <sheet name="Deckblatt" sheetId="149" r:id="rId1"/>
    <sheet name="Antrag" sheetId="144" r:id="rId2"/>
    <sheet name="Bewilligung" sheetId="145" r:id="rId3"/>
    <sheet name="Förderung" sheetId="146" r:id="rId4"/>
    <sheet name="Solar" sheetId="153" r:id="rId5"/>
    <sheet name="Biomasse" sheetId="157" r:id="rId6"/>
    <sheet name="Wärmepu." sheetId="158" r:id="rId7"/>
    <sheet name="Weitere" sheetId="159" r:id="rId8"/>
    <sheet name="Bula-Eing." sheetId="125" r:id="rId9"/>
    <sheet name="Bula-Förd." sheetId="124" r:id="rId10"/>
  </sheets>
  <definedNames>
    <definedName name="_xlnm.Print_Area" localSheetId="2">Bewilligung!$B$1:$L$17</definedName>
    <definedName name="_xlnm.Print_Area" localSheetId="8">'Bula-Eing.'!$A$1:$M$24</definedName>
    <definedName name="_xlnm.Print_Area" localSheetId="9">'Bula-Förd.'!$A$1:$F$5</definedName>
    <definedName name="_xlnm.Print_Area" localSheetId="3">Förderung!$A$1:$K$33</definedName>
  </definedNames>
  <calcPr calcId="162913"/>
</workbook>
</file>

<file path=xl/calcChain.xml><?xml version="1.0" encoding="utf-8"?>
<calcChain xmlns="http://schemas.openxmlformats.org/spreadsheetml/2006/main">
  <c r="F4" i="124" l="1"/>
  <c r="N16" i="144" l="1"/>
  <c r="N9" i="144"/>
  <c r="D37" i="158" l="1"/>
  <c r="D36" i="158"/>
  <c r="D35" i="158"/>
  <c r="D34" i="158"/>
  <c r="D33" i="158"/>
  <c r="F24" i="157"/>
  <c r="D38" i="158" l="1"/>
  <c r="E35" i="153" l="1"/>
  <c r="E34" i="153"/>
  <c r="E33" i="153"/>
  <c r="E32" i="153"/>
  <c r="D35" i="153"/>
  <c r="D34" i="153"/>
  <c r="D33" i="153"/>
  <c r="D32" i="153"/>
  <c r="E36" i="153" l="1"/>
  <c r="D36" i="153"/>
  <c r="F18" i="153"/>
  <c r="F17" i="153"/>
  <c r="F16" i="153"/>
  <c r="F14" i="153"/>
  <c r="F13" i="153"/>
  <c r="F12" i="153"/>
  <c r="F29" i="158" l="1"/>
  <c r="E29" i="159" l="1"/>
  <c r="E28" i="159"/>
  <c r="F30" i="158"/>
  <c r="F28" i="158"/>
  <c r="F27" i="158"/>
  <c r="F26" i="158"/>
  <c r="F24" i="158"/>
  <c r="F19" i="158"/>
  <c r="F18" i="158"/>
  <c r="F17" i="158"/>
  <c r="F16" i="158"/>
  <c r="F15" i="158"/>
  <c r="F14" i="158"/>
  <c r="F13" i="158"/>
  <c r="F12" i="158"/>
  <c r="F10" i="158"/>
  <c r="F28" i="157"/>
  <c r="F27" i="157"/>
  <c r="F26" i="157"/>
  <c r="F19" i="157"/>
  <c r="F18" i="157"/>
  <c r="F17" i="157"/>
  <c r="F16" i="157"/>
  <c r="F15" i="157"/>
  <c r="F14" i="157"/>
  <c r="F13" i="157"/>
  <c r="F12" i="157"/>
  <c r="F28" i="153"/>
  <c r="F27" i="153"/>
  <c r="F26" i="153"/>
  <c r="F24" i="153"/>
  <c r="F10" i="153"/>
  <c r="E30" i="159" l="1"/>
  <c r="F24" i="125"/>
  <c r="G24" i="125"/>
  <c r="H24" i="125"/>
  <c r="I24" i="125"/>
  <c r="J24" i="125"/>
  <c r="K24" i="125"/>
  <c r="L24" i="125"/>
  <c r="M24" i="125"/>
  <c r="N24" i="125"/>
  <c r="D24" i="125"/>
  <c r="E24" i="125"/>
  <c r="E32" i="159" l="1"/>
  <c r="E33" i="159"/>
  <c r="E34" i="159"/>
  <c r="E31" i="159"/>
  <c r="F5" i="159"/>
  <c r="G5" i="158"/>
  <c r="H5" i="157"/>
  <c r="K4" i="146"/>
  <c r="K22" i="144" l="1"/>
  <c r="N15" i="144"/>
  <c r="F22" i="144"/>
  <c r="L22" i="144"/>
  <c r="N14" i="144"/>
  <c r="N20" i="144"/>
  <c r="G22" i="144"/>
  <c r="M22" i="144"/>
  <c r="N13" i="144"/>
  <c r="N19" i="144"/>
  <c r="H22" i="144"/>
  <c r="N12" i="144"/>
  <c r="N18" i="144"/>
  <c r="C22" i="144"/>
  <c r="I22" i="144"/>
  <c r="N11" i="144"/>
  <c r="N17" i="144"/>
  <c r="D22" i="144"/>
  <c r="J22" i="144"/>
  <c r="N10" i="144"/>
  <c r="E22" i="144"/>
  <c r="N22" i="144" l="1"/>
  <c r="F5" i="153" l="1"/>
  <c r="L5" i="144" l="1"/>
  <c r="K4" i="145"/>
  <c r="L4" i="125"/>
  <c r="B12" i="149"/>
</calcChain>
</file>

<file path=xl/sharedStrings.xml><?xml version="1.0" encoding="utf-8"?>
<sst xmlns="http://schemas.openxmlformats.org/spreadsheetml/2006/main" count="356" uniqueCount="159">
  <si>
    <t>Pelletkessel</t>
  </si>
  <si>
    <t>Pelletöfen</t>
  </si>
  <si>
    <t>Anzahl</t>
  </si>
  <si>
    <t>Luft-Wasser</t>
  </si>
  <si>
    <t>Wasser-Wasser</t>
  </si>
  <si>
    <t>Sole-Wasser</t>
  </si>
  <si>
    <t>Sonst.</t>
  </si>
  <si>
    <t>Neubau</t>
  </si>
  <si>
    <t>Summe</t>
  </si>
  <si>
    <t>Berlin</t>
  </si>
  <si>
    <t>Brandenburg</t>
  </si>
  <si>
    <t>Baden-Württemberg</t>
  </si>
  <si>
    <t>Bayern</t>
  </si>
  <si>
    <t>Bremen</t>
  </si>
  <si>
    <t>Hessen</t>
  </si>
  <si>
    <t>Hamburg</t>
  </si>
  <si>
    <t>Mecklenburg-Vorpommern</t>
  </si>
  <si>
    <t>Niedersachsen</t>
  </si>
  <si>
    <t>Nordrhein-Westfalen</t>
  </si>
  <si>
    <t>Rheinland-Pfalz</t>
  </si>
  <si>
    <t>Sachsen-Anhalt</t>
  </si>
  <si>
    <t>Saarland</t>
  </si>
  <si>
    <t>Schleswig-Holstein</t>
  </si>
  <si>
    <t>Sachsen</t>
  </si>
  <si>
    <t>Thüringen</t>
  </si>
  <si>
    <t xml:space="preserve">G e s a m t </t>
  </si>
  <si>
    <t>BE</t>
  </si>
  <si>
    <t>BR</t>
  </si>
  <si>
    <t>BW</t>
  </si>
  <si>
    <t>BY</t>
  </si>
  <si>
    <t>HB</t>
  </si>
  <si>
    <t>HE</t>
  </si>
  <si>
    <t>HH</t>
  </si>
  <si>
    <t>MV</t>
  </si>
  <si>
    <t>NS</t>
  </si>
  <si>
    <t>NW</t>
  </si>
  <si>
    <t>RP</t>
  </si>
  <si>
    <t>SA</t>
  </si>
  <si>
    <t>SD</t>
  </si>
  <si>
    <t>SH</t>
  </si>
  <si>
    <t>SN</t>
  </si>
  <si>
    <t>TH</t>
  </si>
  <si>
    <t>Förderungen</t>
  </si>
  <si>
    <t>Bewilligungen</t>
  </si>
  <si>
    <t>Förderprogramm Heizen mit Erneuerbaren Energien</t>
  </si>
  <si>
    <t>Antragstellung</t>
  </si>
  <si>
    <t>Stand</t>
  </si>
  <si>
    <t>Förderjahr</t>
  </si>
  <si>
    <t>reine EE-Anlage</t>
  </si>
  <si>
    <t>dav. mit Öl-Austausch</t>
  </si>
  <si>
    <t>Gas-Hybrid</t>
  </si>
  <si>
    <t>Renewable Ready</t>
  </si>
  <si>
    <t>Gas-Brennwert</t>
  </si>
  <si>
    <t>EE-Anlage</t>
  </si>
  <si>
    <t>Scheitholzvergaser</t>
  </si>
  <si>
    <t>Hackschnitzelk.</t>
  </si>
  <si>
    <t>Optimierung</t>
  </si>
  <si>
    <t>Heizen mit Erneuerbaren Energien</t>
  </si>
  <si>
    <t>Erläuterung:</t>
  </si>
  <si>
    <t>Antragstellung nach Bundesländer</t>
  </si>
  <si>
    <t>Gesamt</t>
  </si>
  <si>
    <t>MAP neu</t>
  </si>
  <si>
    <t>Renewable-Ready</t>
  </si>
  <si>
    <t>qm</t>
  </si>
  <si>
    <t>Durch-schnitt</t>
  </si>
  <si>
    <t>ÖAP</t>
  </si>
  <si>
    <t>Marktanreizprogramm/</t>
  </si>
  <si>
    <t>Bundesförderung f. effiziente Gebäude</t>
  </si>
  <si>
    <t>Förderprogramm</t>
  </si>
  <si>
    <t>MAP alt</t>
  </si>
  <si>
    <t>BEG</t>
  </si>
  <si>
    <t>Verteilung auf die einzelnen Verwendungszwecke</t>
  </si>
  <si>
    <t>Summe der einzelnen Verwendungs-zwecke</t>
  </si>
  <si>
    <t>SO</t>
  </si>
  <si>
    <t>BM</t>
  </si>
  <si>
    <t>WP</t>
  </si>
  <si>
    <t>Gas</t>
  </si>
  <si>
    <t>Ölaustausch-prämie</t>
  </si>
  <si>
    <t>Heizungs-optimierung</t>
  </si>
  <si>
    <t>Jan</t>
  </si>
  <si>
    <t>Feb</t>
  </si>
  <si>
    <t>März</t>
  </si>
  <si>
    <t>April</t>
  </si>
  <si>
    <t>Mai</t>
  </si>
  <si>
    <t>Juni</t>
  </si>
  <si>
    <t>Juli</t>
  </si>
  <si>
    <t>Aug</t>
  </si>
  <si>
    <t>Sept</t>
  </si>
  <si>
    <t>Okt</t>
  </si>
  <si>
    <t>Nov</t>
  </si>
  <si>
    <t>Dez</t>
  </si>
  <si>
    <t>Sum.</t>
  </si>
  <si>
    <t>Wärmenetze</t>
  </si>
  <si>
    <t>Anlagentechnik</t>
  </si>
  <si>
    <t>Gebäudehülle</t>
  </si>
  <si>
    <t>Baubegleitung</t>
  </si>
  <si>
    <t>BEG Bundesförderung für effiziente Gebäude - Einzelmaßnahmen</t>
  </si>
  <si>
    <t>Summe Öl-Austausch</t>
  </si>
  <si>
    <t>Weitere Verwendungs-zwecke ohne Wärmeerzeuger</t>
  </si>
  <si>
    <t>Bei EE-Anlagen und Gas-Brennwert können auch weitere Verwendungszwecke enthalten sein.</t>
  </si>
  <si>
    <t>Weitere Verwendungszwecke sind: Gebäudehülle, Anlagentechnik, Baubegleitung, Optimierung (neu ab BEG 01.01.2021)</t>
  </si>
  <si>
    <t>Förderungen Solar</t>
  </si>
  <si>
    <t>detailliert</t>
  </si>
  <si>
    <t>ø Fläche</t>
  </si>
  <si>
    <t>Anzahl Solar</t>
  </si>
  <si>
    <t>MAP neu (Antragstellung 2020)</t>
  </si>
  <si>
    <t>Gebäude-</t>
  </si>
  <si>
    <t>bestand</t>
  </si>
  <si>
    <t>davon mit Ölaustausch-prämie</t>
  </si>
  <si>
    <t>BEG (Antragstellung ab 01.01.2021)</t>
  </si>
  <si>
    <t>Kollektorfläche               in qm</t>
  </si>
  <si>
    <t>Förderungen Biomasse</t>
  </si>
  <si>
    <t>Anzahl Biomasse</t>
  </si>
  <si>
    <t>Nennwärmeleist.             in kW</t>
  </si>
  <si>
    <t>ø NWL</t>
  </si>
  <si>
    <t>Summen</t>
  </si>
  <si>
    <t>Anzahl WP</t>
  </si>
  <si>
    <t>Wärmeleist.             in kW</t>
  </si>
  <si>
    <t>ø WL</t>
  </si>
  <si>
    <t>Förderungen Wärmepumpe</t>
  </si>
  <si>
    <t>Geförderte Anträge insgesamt</t>
  </si>
  <si>
    <t>Gashybrid</t>
  </si>
  <si>
    <t>Anteil mit Ölaustausch-prämie</t>
  </si>
  <si>
    <t>Anteil mit Innovations-bonus</t>
  </si>
  <si>
    <t>BEG: Bei EE-Anlagen und Gas-Brennwert können auch weitere Verwendungszwecke enthalten sein.</t>
  </si>
  <si>
    <t>…                                             kW</t>
  </si>
  <si>
    <t>Antragstellung 01.01. bis 31.12.2020</t>
  </si>
  <si>
    <t>Antragstellung seit 01.01.2021</t>
  </si>
  <si>
    <t xml:space="preserve">MAP alt  </t>
  </si>
  <si>
    <t xml:space="preserve">MAP neu  </t>
  </si>
  <si>
    <t xml:space="preserve">BEG  </t>
  </si>
  <si>
    <t>Die verschiedenen Registerblätter mit farblicher Differenzierung:</t>
  </si>
  <si>
    <t>Detaillierte Angaben zu den einzelnen Technologien</t>
  </si>
  <si>
    <t>Bundesland-Übersichten</t>
  </si>
  <si>
    <t xml:space="preserve">Blau </t>
  </si>
  <si>
    <t xml:space="preserve">Orange </t>
  </si>
  <si>
    <t xml:space="preserve">Grün </t>
  </si>
  <si>
    <t>EE-Anlagen</t>
  </si>
  <si>
    <t>Teilsumme</t>
  </si>
  <si>
    <t>Bewilligungen im Neubau</t>
  </si>
  <si>
    <t>Flachkollektor</t>
  </si>
  <si>
    <t>Röhrenkollektor</t>
  </si>
  <si>
    <t>Luftkollektor</t>
  </si>
  <si>
    <t>luftgeführte WP</t>
  </si>
  <si>
    <t>Antragstellung bis 31.12.2019 (nur Summen)</t>
  </si>
  <si>
    <t>Übersichten zum Förderjahr 2022</t>
  </si>
  <si>
    <t>Hier finden Sie detaillierte Angaben für das Jahr 2022 zu folgenden Förderprogrammen:</t>
  </si>
  <si>
    <t>Hybridkollektor</t>
  </si>
  <si>
    <t>Förderungen weitere Verwendungszwecke</t>
  </si>
  <si>
    <t>Monatsstatistik 2022 für das BMWK</t>
  </si>
  <si>
    <t>Zeitraum: Förderjahr 2022 (Januar bis August)</t>
  </si>
  <si>
    <t>* ein Antrag kann mehrere Verwendungszwecke /Einzelmaßnahmen umfassen</t>
  </si>
  <si>
    <t>Verteilung auf die einzelnen Verwendungszwecke*</t>
  </si>
  <si>
    <t>Förderungen nach Bundesländer (Auszahlungen)</t>
  </si>
  <si>
    <t>Weißwasser, 14.09.2022</t>
  </si>
  <si>
    <t>detailliert nach Brennstoff</t>
  </si>
  <si>
    <t>Scheitholz/Stückholz</t>
  </si>
  <si>
    <t>Pellets</t>
  </si>
  <si>
    <t>Hackgut/Hackschnitzel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</si>
</sst>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Stand: &quot;\ dd/mm/yyyy"/>
    <numFmt numFmtId="165" formatCode="mmmm\ yyyy"/>
    <numFmt numFmtId="166" formatCode="0_ ;\-0\ "/>
    <numFmt numFmtId="167" formatCode="#,##0.0"/>
    <numFmt numFmtId="168" formatCode="#,##0_ ;\-#,##0\ "/>
  </numFmts>
  <fonts count="24" x14ac:knownFonts="1">
    <font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u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color theme="0" tint="-0.24997711111789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theme="7"/>
      <name val="Arial"/>
      <family val="2"/>
    </font>
    <font>
      <b/>
      <sz val="12"/>
      <color theme="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3" fontId="0" fillId="0" borderId="0">
      <alignment horizontal="right"/>
    </xf>
    <xf numFmtId="49" fontId="2" fillId="0" borderId="1">
      <alignment horizontal="right" vertical="center"/>
    </xf>
    <xf numFmtId="0" fontId="1" fillId="0" borderId="0"/>
    <xf numFmtId="49" fontId="2" fillId="0" borderId="1">
      <alignment horizontal="right"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3">
    <xf numFmtId="3" fontId="0" fillId="0" borderId="0" xfId="0">
      <alignment horizontal="right"/>
    </xf>
    <xf numFmtId="0" fontId="4" fillId="0" borderId="0" xfId="2" applyFont="1" applyFill="1" applyAlignment="1">
      <alignment vertical="center"/>
    </xf>
    <xf numFmtId="22" fontId="4" fillId="0" borderId="0" xfId="2" applyNumberFormat="1" applyFont="1" applyFill="1" applyAlignment="1">
      <alignment vertical="center"/>
    </xf>
    <xf numFmtId="3" fontId="3" fillId="0" borderId="0" xfId="0" applyFont="1" applyAlignment="1">
      <alignment horizontal="center" vertical="center"/>
    </xf>
    <xf numFmtId="3" fontId="3" fillId="0" borderId="0" xfId="0" applyFont="1" applyAlignment="1">
      <alignment horizontal="left" vertical="center"/>
    </xf>
    <xf numFmtId="3" fontId="3" fillId="0" borderId="0" xfId="0" applyFont="1" applyBorder="1" applyAlignment="1">
      <alignment horizontal="left" vertical="center"/>
    </xf>
    <xf numFmtId="3" fontId="4" fillId="0" borderId="0" xfId="0" applyFont="1" applyAlignment="1">
      <alignment horizontal="right" vertical="center"/>
    </xf>
    <xf numFmtId="3" fontId="0" fillId="0" borderId="0" xfId="0" applyFont="1" applyAlignment="1">
      <alignment horizontal="center" vertical="center"/>
    </xf>
    <xf numFmtId="3" fontId="8" fillId="0" borderId="0" xfId="0" applyFont="1" applyAlignment="1">
      <alignment horizontal="center" vertical="center"/>
    </xf>
    <xf numFmtId="3" fontId="11" fillId="0" borderId="0" xfId="0" applyFont="1" applyAlignment="1">
      <alignment horizontal="center" vertical="center"/>
    </xf>
    <xf numFmtId="3" fontId="4" fillId="0" borderId="0" xfId="0" applyFont="1" applyAlignment="1">
      <alignment horizontal="center" vertical="center"/>
    </xf>
    <xf numFmtId="3" fontId="5" fillId="0" borderId="0" xfId="0" applyFont="1" applyAlignment="1">
      <alignment horizontal="center" vertical="center"/>
    </xf>
    <xf numFmtId="3" fontId="5" fillId="0" borderId="0" xfId="0" applyFont="1" applyAlignment="1">
      <alignment horizontal="right" vertical="center"/>
    </xf>
    <xf numFmtId="3" fontId="11" fillId="2" borderId="9" xfId="0" applyFont="1" applyFill="1" applyBorder="1" applyAlignment="1">
      <alignment horizontal="center" vertical="center"/>
    </xf>
    <xf numFmtId="3" fontId="11" fillId="2" borderId="11" xfId="0" applyFont="1" applyFill="1" applyBorder="1" applyAlignment="1">
      <alignment horizontal="center" vertical="center"/>
    </xf>
    <xf numFmtId="3" fontId="11" fillId="2" borderId="1" xfId="0" applyFont="1" applyFill="1" applyBorder="1" applyAlignment="1">
      <alignment horizontal="center" vertical="center"/>
    </xf>
    <xf numFmtId="3" fontId="11" fillId="2" borderId="3" xfId="0" applyFont="1" applyFill="1" applyBorder="1" applyAlignment="1">
      <alignment horizontal="center" vertical="center"/>
    </xf>
    <xf numFmtId="3" fontId="11" fillId="2" borderId="7" xfId="0" applyFont="1" applyFill="1" applyBorder="1" applyAlignment="1">
      <alignment horizontal="center" vertical="center"/>
    </xf>
    <xf numFmtId="3" fontId="8" fillId="2" borderId="1" xfId="0" applyFont="1" applyFill="1" applyBorder="1" applyAlignment="1">
      <alignment horizontal="center" vertical="center"/>
    </xf>
    <xf numFmtId="3" fontId="3" fillId="0" borderId="0" xfId="0" applyFont="1" applyAlignment="1">
      <alignment horizontal="right" vertical="center"/>
    </xf>
    <xf numFmtId="3" fontId="11" fillId="0" borderId="0" xfId="0" applyFont="1" applyAlignment="1">
      <alignment horizontal="right" vertical="center"/>
    </xf>
    <xf numFmtId="3" fontId="6" fillId="0" borderId="0" xfId="0" applyFont="1" applyAlignment="1">
      <alignment horizontal="center" vertical="center"/>
    </xf>
    <xf numFmtId="0" fontId="1" fillId="0" borderId="0" xfId="2" applyFont="1" applyFill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3" fontId="5" fillId="0" borderId="7" xfId="2" applyNumberFormat="1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3" fontId="9" fillId="0" borderId="0" xfId="2" applyNumberFormat="1" applyFont="1" applyFill="1" applyAlignment="1">
      <alignment vertical="center"/>
    </xf>
    <xf numFmtId="3" fontId="0" fillId="0" borderId="0" xfId="0" applyAlignment="1"/>
    <xf numFmtId="3" fontId="4" fillId="0" borderId="9" xfId="0" applyFont="1" applyBorder="1" applyAlignment="1">
      <alignment horizontal="left" vertical="center"/>
    </xf>
    <xf numFmtId="3" fontId="4" fillId="0" borderId="13" xfId="0" applyFont="1" applyBorder="1" applyAlignment="1">
      <alignment horizontal="left" vertical="center"/>
    </xf>
    <xf numFmtId="3" fontId="4" fillId="0" borderId="8" xfId="0" applyFont="1" applyBorder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3" fillId="0" borderId="12" xfId="0" applyFont="1" applyBorder="1" applyAlignment="1">
      <alignment horizontal="left" vertical="center"/>
    </xf>
    <xf numFmtId="3" fontId="6" fillId="0" borderId="0" xfId="0" applyFont="1" applyBorder="1" applyAlignment="1">
      <alignment horizontal="center" vertical="center"/>
    </xf>
    <xf numFmtId="3" fontId="3" fillId="0" borderId="15" xfId="0" applyFont="1" applyBorder="1" applyAlignment="1">
      <alignment horizontal="left" vertical="center"/>
    </xf>
    <xf numFmtId="3" fontId="2" fillId="0" borderId="12" xfId="0" applyFont="1" applyBorder="1" applyAlignment="1">
      <alignment horizontal="left" vertical="center"/>
    </xf>
    <xf numFmtId="3" fontId="2" fillId="0" borderId="0" xfId="0" applyFont="1" applyBorder="1" applyAlignment="1">
      <alignment horizontal="left" vertical="center"/>
    </xf>
    <xf numFmtId="3" fontId="2" fillId="0" borderId="15" xfId="0" applyFont="1" applyBorder="1" applyAlignment="1">
      <alignment horizontal="left" vertical="center"/>
    </xf>
    <xf numFmtId="3" fontId="2" fillId="0" borderId="0" xfId="0" applyFont="1" applyAlignment="1">
      <alignment horizontal="left" vertical="center"/>
    </xf>
    <xf numFmtId="3" fontId="3" fillId="0" borderId="0" xfId="0" applyFont="1" applyBorder="1" applyAlignment="1">
      <alignment horizontal="center" vertical="center"/>
    </xf>
    <xf numFmtId="3" fontId="5" fillId="0" borderId="12" xfId="0" applyFont="1" applyBorder="1" applyAlignment="1">
      <alignment horizontal="left" vertical="center"/>
    </xf>
    <xf numFmtId="3" fontId="5" fillId="0" borderId="0" xfId="0" applyFont="1" applyBorder="1" applyAlignment="1">
      <alignment horizontal="left" vertical="center"/>
    </xf>
    <xf numFmtId="3" fontId="5" fillId="0" borderId="15" xfId="0" applyFont="1" applyBorder="1" applyAlignment="1">
      <alignment horizontal="left" vertical="center"/>
    </xf>
    <xf numFmtId="3" fontId="5" fillId="0" borderId="0" xfId="0" applyFont="1" applyAlignment="1">
      <alignment horizontal="left" vertical="center"/>
    </xf>
    <xf numFmtId="3" fontId="4" fillId="0" borderId="12" xfId="0" applyFont="1" applyBorder="1" applyAlignment="1">
      <alignment horizontal="left" vertical="center"/>
    </xf>
    <xf numFmtId="3" fontId="4" fillId="0" borderId="0" xfId="0" applyFont="1" applyBorder="1" applyAlignment="1">
      <alignment horizontal="left" vertical="center"/>
    </xf>
    <xf numFmtId="3" fontId="5" fillId="0" borderId="0" xfId="0" applyFont="1" applyBorder="1" applyAlignment="1">
      <alignment horizontal="center" vertical="center"/>
    </xf>
    <xf numFmtId="3" fontId="4" fillId="0" borderId="15" xfId="0" applyFont="1" applyBorder="1" applyAlignment="1">
      <alignment horizontal="left" vertical="center"/>
    </xf>
    <xf numFmtId="3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3" fontId="4" fillId="0" borderId="0" xfId="0" applyFont="1" applyFill="1" applyBorder="1" applyAlignment="1">
      <alignment horizontal="left" vertical="center"/>
    </xf>
    <xf numFmtId="3" fontId="14" fillId="0" borderId="0" xfId="0" applyFont="1" applyFill="1" applyBorder="1" applyAlignment="1">
      <alignment horizontal="left" vertical="center"/>
    </xf>
    <xf numFmtId="3" fontId="4" fillId="0" borderId="5" xfId="0" applyFont="1" applyBorder="1" applyAlignment="1">
      <alignment horizontal="left" vertical="center"/>
    </xf>
    <xf numFmtId="3" fontId="4" fillId="0" borderId="14" xfId="0" applyFont="1" applyBorder="1" applyAlignment="1">
      <alignment horizontal="left" vertical="center"/>
    </xf>
    <xf numFmtId="3" fontId="15" fillId="0" borderId="0" xfId="0" applyFont="1" applyBorder="1" applyAlignment="1">
      <alignment horizontal="center" vertical="center"/>
    </xf>
    <xf numFmtId="166" fontId="4" fillId="0" borderId="0" xfId="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3" fontId="8" fillId="0" borderId="0" xfId="0" applyFont="1" applyAlignment="1">
      <alignment horizontal="left" vertical="center"/>
    </xf>
    <xf numFmtId="3" fontId="4" fillId="0" borderId="0" xfId="0" applyFont="1">
      <alignment horizontal="right"/>
    </xf>
    <xf numFmtId="0" fontId="10" fillId="0" borderId="0" xfId="2" applyFont="1" applyFill="1" applyAlignment="1">
      <alignment vertical="center"/>
    </xf>
    <xf numFmtId="3" fontId="17" fillId="0" borderId="0" xfId="0" applyFont="1" applyBorder="1" applyAlignment="1">
      <alignment horizontal="left" vertical="center"/>
    </xf>
    <xf numFmtId="3" fontId="17" fillId="0" borderId="0" xfId="0" applyFont="1" applyFill="1" applyBorder="1" applyAlignment="1">
      <alignment horizontal="left" vertical="center"/>
    </xf>
    <xf numFmtId="3" fontId="7" fillId="0" borderId="0" xfId="0" applyFont="1" applyAlignment="1">
      <alignment horizontal="center" vertical="center"/>
    </xf>
    <xf numFmtId="3" fontId="18" fillId="2" borderId="1" xfId="0" applyFont="1" applyFill="1" applyBorder="1" applyAlignment="1">
      <alignment horizontal="center" vertical="center"/>
    </xf>
    <xf numFmtId="3" fontId="18" fillId="2" borderId="1" xfId="0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/>
    </xf>
    <xf numFmtId="3" fontId="4" fillId="7" borderId="11" xfId="0" applyFont="1" applyFill="1" applyBorder="1" applyAlignment="1">
      <alignment horizontal="left"/>
    </xf>
    <xf numFmtId="3" fontId="4" fillId="0" borderId="0" xfId="0" applyFont="1" applyAlignment="1">
      <alignment horizontal="left"/>
    </xf>
    <xf numFmtId="3" fontId="4" fillId="7" borderId="10" xfId="0" applyFont="1" applyFill="1" applyBorder="1" applyAlignment="1">
      <alignment horizontal="left" vertical="center"/>
    </xf>
    <xf numFmtId="9" fontId="4" fillId="0" borderId="0" xfId="5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9" fontId="17" fillId="0" borderId="0" xfId="5" applyFont="1" applyAlignment="1">
      <alignment horizontal="center" vertical="center"/>
    </xf>
    <xf numFmtId="3" fontId="17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5" fillId="7" borderId="1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0" xfId="0" applyFont="1" applyAlignment="1">
      <alignment horizontal="center"/>
    </xf>
    <xf numFmtId="3" fontId="18" fillId="9" borderId="9" xfId="0" applyFont="1" applyFill="1" applyBorder="1" applyAlignment="1">
      <alignment horizontal="center" vertical="center" wrapText="1"/>
    </xf>
    <xf numFmtId="3" fontId="18" fillId="4" borderId="11" xfId="0" applyFont="1" applyFill="1" applyBorder="1" applyAlignment="1">
      <alignment horizontal="center" vertical="center" wrapText="1"/>
    </xf>
    <xf numFmtId="3" fontId="18" fillId="9" borderId="13" xfId="0" applyFont="1" applyFill="1" applyBorder="1" applyAlignment="1">
      <alignment horizontal="center" vertical="center" wrapText="1"/>
    </xf>
    <xf numFmtId="3" fontId="18" fillId="4" borderId="9" xfId="0" applyFont="1" applyFill="1" applyBorder="1" applyAlignment="1">
      <alignment horizontal="center" vertical="center" wrapText="1"/>
    </xf>
    <xf numFmtId="3" fontId="18" fillId="9" borderId="11" xfId="0" applyFont="1" applyFill="1" applyBorder="1" applyAlignment="1">
      <alignment horizontal="center" vertical="center" wrapText="1"/>
    </xf>
    <xf numFmtId="3" fontId="18" fillId="4" borderId="13" xfId="0" applyFont="1" applyFill="1" applyBorder="1" applyAlignment="1">
      <alignment horizontal="center" vertical="center" wrapText="1"/>
    </xf>
    <xf numFmtId="3" fontId="18" fillId="10" borderId="9" xfId="0" applyFont="1" applyFill="1" applyBorder="1" applyAlignment="1">
      <alignment horizontal="center" vertical="center" wrapText="1"/>
    </xf>
    <xf numFmtId="3" fontId="18" fillId="11" borderId="11" xfId="0" applyFont="1" applyFill="1" applyBorder="1" applyAlignment="1">
      <alignment horizontal="center" vertical="center" wrapText="1"/>
    </xf>
    <xf numFmtId="3" fontId="18" fillId="10" borderId="13" xfId="0" applyFont="1" applyFill="1" applyBorder="1" applyAlignment="1">
      <alignment horizontal="center" vertical="center" wrapText="1"/>
    </xf>
    <xf numFmtId="3" fontId="11" fillId="3" borderId="16" xfId="0" applyFont="1" applyFill="1" applyBorder="1" applyAlignment="1">
      <alignment horizontal="center" vertical="center"/>
    </xf>
    <xf numFmtId="3" fontId="11" fillId="3" borderId="6" xfId="0" applyFont="1" applyFill="1" applyBorder="1" applyAlignment="1">
      <alignment horizontal="center" vertical="center"/>
    </xf>
    <xf numFmtId="3" fontId="11" fillId="3" borderId="16" xfId="0" applyFont="1" applyFill="1" applyBorder="1" applyAlignment="1">
      <alignment horizontal="center" vertical="center" wrapText="1"/>
    </xf>
    <xf numFmtId="3" fontId="8" fillId="3" borderId="1" xfId="0" applyFont="1" applyFill="1" applyBorder="1" applyAlignment="1">
      <alignment horizontal="center" vertical="center" wrapText="1"/>
    </xf>
    <xf numFmtId="3" fontId="11" fillId="13" borderId="1" xfId="0" applyFont="1" applyFill="1" applyBorder="1" applyAlignment="1">
      <alignment horizontal="center" vertical="center"/>
    </xf>
    <xf numFmtId="3" fontId="11" fillId="4" borderId="2" xfId="0" applyFont="1" applyFill="1" applyBorder="1" applyAlignment="1">
      <alignment horizontal="center" vertical="center"/>
    </xf>
    <xf numFmtId="3" fontId="11" fillId="4" borderId="16" xfId="0" applyFont="1" applyFill="1" applyBorder="1" applyAlignment="1">
      <alignment horizontal="center" vertical="center"/>
    </xf>
    <xf numFmtId="3" fontId="11" fillId="4" borderId="6" xfId="0" applyFont="1" applyFill="1" applyBorder="1" applyAlignment="1">
      <alignment horizontal="center" vertical="center"/>
    </xf>
    <xf numFmtId="3" fontId="11" fillId="4" borderId="1" xfId="0" applyFont="1" applyFill="1" applyBorder="1" applyAlignment="1">
      <alignment horizontal="center" vertical="center"/>
    </xf>
    <xf numFmtId="3" fontId="8" fillId="4" borderId="1" xfId="0" applyFont="1" applyFill="1" applyBorder="1" applyAlignment="1">
      <alignment horizontal="center" vertical="center" wrapText="1"/>
    </xf>
    <xf numFmtId="3" fontId="11" fillId="4" borderId="1" xfId="0" applyFont="1" applyFill="1" applyBorder="1" applyAlignment="1">
      <alignment horizontal="center" vertical="center" wrapText="1"/>
    </xf>
    <xf numFmtId="3" fontId="11" fillId="13" borderId="10" xfId="0" applyFont="1" applyFill="1" applyBorder="1" applyAlignment="1">
      <alignment horizontal="center" vertical="center" wrapText="1"/>
    </xf>
    <xf numFmtId="3" fontId="16" fillId="7" borderId="1" xfId="0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6" fillId="7" borderId="10" xfId="0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1" fillId="0" borderId="1" xfId="0" applyFont="1" applyBorder="1" applyAlignment="1">
      <alignment horizontal="center" vertical="center"/>
    </xf>
    <xf numFmtId="3" fontId="1" fillId="0" borderId="0" xfId="0" applyFont="1" applyAlignment="1">
      <alignment horizontal="center" vertical="center"/>
    </xf>
    <xf numFmtId="3" fontId="1" fillId="0" borderId="1" xfId="0" applyFont="1" applyBorder="1" applyAlignment="1">
      <alignment horizontal="left" vertical="center"/>
    </xf>
    <xf numFmtId="166" fontId="1" fillId="0" borderId="1" xfId="4" applyNumberFormat="1" applyFont="1" applyBorder="1" applyAlignment="1">
      <alignment vertical="center"/>
    </xf>
    <xf numFmtId="3" fontId="4" fillId="0" borderId="11" xfId="0" applyFont="1" applyBorder="1" applyAlignment="1">
      <alignment horizontal="center" vertical="center"/>
    </xf>
    <xf numFmtId="3" fontId="4" fillId="0" borderId="7" xfId="0" applyFont="1" applyBorder="1" applyAlignment="1">
      <alignment horizontal="center" vertical="center"/>
    </xf>
    <xf numFmtId="3" fontId="1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3" fontId="20" fillId="0" borderId="0" xfId="0" applyFont="1" applyAlignment="1">
      <alignment horizontal="left" vertical="center"/>
    </xf>
    <xf numFmtId="3" fontId="4" fillId="0" borderId="10" xfId="0" applyFont="1" applyBorder="1" applyAlignment="1">
      <alignment horizontal="center" vertical="center"/>
    </xf>
    <xf numFmtId="3" fontId="1" fillId="6" borderId="1" xfId="0" applyFont="1" applyFill="1" applyBorder="1" applyAlignment="1">
      <alignment horizontal="center" vertical="top"/>
    </xf>
    <xf numFmtId="3" fontId="1" fillId="6" borderId="1" xfId="0" applyFont="1" applyFill="1" applyBorder="1" applyAlignment="1">
      <alignment horizontal="center" vertical="top" wrapText="1"/>
    </xf>
    <xf numFmtId="166" fontId="1" fillId="12" borderId="1" xfId="4" applyNumberFormat="1" applyFont="1" applyFill="1" applyBorder="1" applyAlignment="1">
      <alignment horizontal="center" vertical="top" wrapText="1"/>
    </xf>
    <xf numFmtId="3" fontId="1" fillId="12" borderId="1" xfId="0" applyFont="1" applyFill="1" applyBorder="1" applyAlignment="1">
      <alignment horizontal="center" vertical="top"/>
    </xf>
    <xf numFmtId="3" fontId="1" fillId="12" borderId="1" xfId="0" applyFont="1" applyFill="1" applyBorder="1" applyAlignment="1">
      <alignment horizontal="center" vertical="top" wrapText="1"/>
    </xf>
    <xf numFmtId="166" fontId="1" fillId="3" borderId="1" xfId="4" applyNumberFormat="1" applyFont="1" applyFill="1" applyBorder="1" applyAlignment="1">
      <alignment horizontal="center" vertical="top" wrapText="1"/>
    </xf>
    <xf numFmtId="3" fontId="1" fillId="3" borderId="1" xfId="0" applyFont="1" applyFill="1" applyBorder="1" applyAlignment="1">
      <alignment horizontal="center" vertical="top"/>
    </xf>
    <xf numFmtId="3" fontId="1" fillId="3" borderId="1" xfId="0" applyFont="1" applyFill="1" applyBorder="1" applyAlignment="1">
      <alignment horizontal="center" vertical="top" wrapText="1"/>
    </xf>
    <xf numFmtId="166" fontId="1" fillId="11" borderId="1" xfId="4" applyNumberFormat="1" applyFont="1" applyFill="1" applyBorder="1" applyAlignment="1">
      <alignment horizontal="center" vertical="top" wrapText="1"/>
    </xf>
    <xf numFmtId="3" fontId="1" fillId="11" borderId="1" xfId="0" applyFont="1" applyFill="1" applyBorder="1" applyAlignment="1">
      <alignment horizontal="center" vertical="top"/>
    </xf>
    <xf numFmtId="3" fontId="1" fillId="11" borderId="1" xfId="0" applyFont="1" applyFill="1" applyBorder="1" applyAlignment="1">
      <alignment horizontal="center" vertical="top" wrapText="1"/>
    </xf>
    <xf numFmtId="3" fontId="1" fillId="0" borderId="6" xfId="0" applyFont="1" applyBorder="1" applyAlignment="1">
      <alignment horizontal="left" vertical="center"/>
    </xf>
    <xf numFmtId="3" fontId="5" fillId="0" borderId="0" xfId="0" applyFont="1" applyFill="1" applyBorder="1" applyAlignment="1">
      <alignment horizontal="center" vertical="center"/>
    </xf>
    <xf numFmtId="3" fontId="4" fillId="0" borderId="0" xfId="0" applyFont="1" applyFill="1" applyBorder="1" applyAlignment="1">
      <alignment horizontal="center" vertical="center"/>
    </xf>
    <xf numFmtId="3" fontId="1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3" fontId="21" fillId="0" borderId="0" xfId="0" applyFont="1" applyAlignment="1">
      <alignment horizontal="left" vertical="center"/>
    </xf>
    <xf numFmtId="3" fontId="1" fillId="2" borderId="1" xfId="0" applyFont="1" applyFill="1" applyBorder="1" applyAlignment="1">
      <alignment horizontal="center" vertical="center"/>
    </xf>
    <xf numFmtId="3" fontId="1" fillId="0" borderId="1" xfId="0" applyFont="1" applyFill="1" applyBorder="1" applyAlignment="1">
      <alignment horizontal="center" vertical="center"/>
    </xf>
    <xf numFmtId="3" fontId="22" fillId="0" borderId="0" xfId="0" applyFont="1" applyAlignment="1">
      <alignment horizontal="left" vertical="center"/>
    </xf>
    <xf numFmtId="3" fontId="1" fillId="0" borderId="2" xfId="0" applyFont="1" applyBorder="1" applyAlignment="1">
      <alignment horizontal="left" vertical="center"/>
    </xf>
    <xf numFmtId="166" fontId="1" fillId="0" borderId="1" xfId="4" applyNumberFormat="1" applyFont="1" applyFill="1" applyBorder="1" applyAlignment="1">
      <alignment horizontal="center" vertical="top" wrapText="1"/>
    </xf>
    <xf numFmtId="3" fontId="1" fillId="0" borderId="0" xfId="0" applyFont="1" applyFill="1" applyBorder="1" applyAlignment="1">
      <alignment horizontal="center" vertical="top" wrapText="1"/>
    </xf>
    <xf numFmtId="3" fontId="1" fillId="0" borderId="0" xfId="0" applyFont="1" applyFill="1" applyBorder="1" applyAlignment="1">
      <alignment horizontal="center" vertical="top"/>
    </xf>
    <xf numFmtId="3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3" fontId="23" fillId="0" borderId="0" xfId="0" applyFont="1" applyAlignment="1">
      <alignment horizontal="left" vertical="center"/>
    </xf>
    <xf numFmtId="3" fontId="1" fillId="2" borderId="1" xfId="0" applyFont="1" applyFill="1" applyBorder="1" applyAlignment="1">
      <alignment horizontal="center" vertical="top" wrapText="1"/>
    </xf>
    <xf numFmtId="3" fontId="1" fillId="0" borderId="1" xfId="0" applyFont="1" applyFill="1" applyBorder="1" applyAlignment="1">
      <alignment horizontal="left" vertical="center"/>
    </xf>
    <xf numFmtId="166" fontId="5" fillId="0" borderId="0" xfId="4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3" fontId="18" fillId="10" borderId="11" xfId="0" applyFont="1" applyFill="1" applyBorder="1" applyAlignment="1">
      <alignment horizontal="center" vertical="center" wrapText="1"/>
    </xf>
    <xf numFmtId="3" fontId="18" fillId="11" borderId="9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19" fillId="5" borderId="1" xfId="2" applyNumberFormat="1" applyFont="1" applyFill="1" applyBorder="1" applyAlignment="1">
      <alignment vertical="center"/>
    </xf>
    <xf numFmtId="3" fontId="19" fillId="5" borderId="7" xfId="2" applyNumberFormat="1" applyFont="1" applyFill="1" applyBorder="1" applyAlignment="1">
      <alignment horizontal="center" vertical="center"/>
    </xf>
    <xf numFmtId="3" fontId="19" fillId="5" borderId="1" xfId="2" applyNumberFormat="1" applyFont="1" applyFill="1" applyBorder="1" applyAlignment="1">
      <alignment horizontal="center" vertical="center"/>
    </xf>
    <xf numFmtId="3" fontId="19" fillId="5" borderId="4" xfId="2" applyNumberFormat="1" applyFont="1" applyFill="1" applyBorder="1" applyAlignment="1">
      <alignment vertical="center"/>
    </xf>
    <xf numFmtId="3" fontId="19" fillId="5" borderId="4" xfId="2" applyNumberFormat="1" applyFont="1" applyFill="1" applyBorder="1" applyAlignment="1">
      <alignment horizontal="center" vertical="center"/>
    </xf>
    <xf numFmtId="3" fontId="19" fillId="5" borderId="7" xfId="2" applyNumberFormat="1" applyFont="1" applyFill="1" applyBorder="1" applyAlignment="1">
      <alignment vertical="center"/>
    </xf>
    <xf numFmtId="3" fontId="4" fillId="5" borderId="11" xfId="0" applyFont="1" applyFill="1" applyBorder="1" applyAlignment="1">
      <alignment horizontal="left"/>
    </xf>
    <xf numFmtId="3" fontId="4" fillId="5" borderId="10" xfId="0" applyFont="1" applyFill="1" applyBorder="1" applyAlignment="1">
      <alignment horizontal="left" vertical="center"/>
    </xf>
    <xf numFmtId="3" fontId="4" fillId="5" borderId="7" xfId="0" applyFont="1" applyFill="1" applyBorder="1" applyAlignment="1">
      <alignment horizontal="left" vertical="center"/>
    </xf>
    <xf numFmtId="3" fontId="4" fillId="5" borderId="9" xfId="0" applyFont="1" applyFill="1" applyBorder="1" applyAlignment="1">
      <alignment horizontal="left"/>
    </xf>
    <xf numFmtId="3" fontId="16" fillId="0" borderId="1" xfId="2" applyNumberFormat="1" applyFont="1" applyFill="1" applyBorder="1" applyAlignment="1">
      <alignment vertical="center"/>
    </xf>
    <xf numFmtId="3" fontId="16" fillId="0" borderId="4" xfId="2" applyNumberFormat="1" applyFont="1" applyFill="1" applyBorder="1" applyAlignment="1">
      <alignment vertical="center"/>
    </xf>
    <xf numFmtId="3" fontId="19" fillId="0" borderId="7" xfId="2" applyNumberFormat="1" applyFont="1" applyFill="1" applyBorder="1" applyAlignment="1">
      <alignment vertical="center"/>
    </xf>
    <xf numFmtId="3" fontId="4" fillId="5" borderId="10" xfId="0" applyFont="1" applyFill="1" applyBorder="1" applyAlignment="1">
      <alignment horizontal="right" vertical="center"/>
    </xf>
    <xf numFmtId="3" fontId="4" fillId="5" borderId="3" xfId="0" applyFont="1" applyFill="1" applyBorder="1" applyAlignment="1">
      <alignment horizontal="right" vertical="center"/>
    </xf>
    <xf numFmtId="3" fontId="5" fillId="11" borderId="1" xfId="0" applyFont="1" applyFill="1" applyBorder="1" applyAlignment="1">
      <alignment horizontal="right" vertical="center" wrapText="1"/>
    </xf>
    <xf numFmtId="3" fontId="5" fillId="14" borderId="1" xfId="0" applyFont="1" applyFill="1" applyBorder="1" applyAlignment="1">
      <alignment horizontal="right" vertical="center" wrapText="1"/>
    </xf>
    <xf numFmtId="3" fontId="5" fillId="4" borderId="1" xfId="0" applyFont="1" applyFill="1" applyBorder="1" applyAlignment="1">
      <alignment horizontal="right" vertical="center" wrapText="1"/>
    </xf>
    <xf numFmtId="3" fontId="1" fillId="0" borderId="0" xfId="0" applyFont="1" applyBorder="1" applyAlignment="1">
      <alignment horizontal="center" vertical="center"/>
    </xf>
    <xf numFmtId="3" fontId="1" fillId="11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3" fontId="8" fillId="0" borderId="1" xfId="0" applyFont="1" applyFill="1" applyBorder="1" applyAlignment="1">
      <alignment horizontal="right" vertical="center"/>
    </xf>
    <xf numFmtId="3" fontId="8" fillId="2" borderId="1" xfId="0" applyFont="1" applyFill="1" applyBorder="1" applyAlignment="1">
      <alignment horizontal="right" vertical="center"/>
    </xf>
    <xf numFmtId="3" fontId="7" fillId="2" borderId="1" xfId="0" applyFont="1" applyFill="1" applyBorder="1" applyAlignment="1">
      <alignment horizontal="right" vertical="center"/>
    </xf>
    <xf numFmtId="3" fontId="11" fillId="0" borderId="1" xfId="0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>
      <alignment horizontal="right"/>
    </xf>
    <xf numFmtId="3" fontId="0" fillId="0" borderId="0" xfId="0" applyNumberFormat="1">
      <alignment horizontal="right"/>
    </xf>
    <xf numFmtId="3" fontId="1" fillId="0" borderId="0" xfId="0" applyFont="1" applyBorder="1" applyAlignment="1">
      <alignment horizontal="right" vertical="top"/>
    </xf>
    <xf numFmtId="3" fontId="1" fillId="11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right" vertical="center"/>
    </xf>
    <xf numFmtId="3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8" fontId="1" fillId="0" borderId="1" xfId="4" applyNumberFormat="1" applyFont="1" applyBorder="1" applyAlignment="1">
      <alignment horizontal="right" vertical="center"/>
    </xf>
    <xf numFmtId="3" fontId="1" fillId="2" borderId="1" xfId="0" applyFont="1" applyFill="1" applyBorder="1" applyAlignment="1">
      <alignment horizontal="right" vertical="center"/>
    </xf>
    <xf numFmtId="3" fontId="1" fillId="12" borderId="1" xfId="0" applyNumberFormat="1" applyFont="1" applyFill="1" applyBorder="1" applyAlignment="1">
      <alignment horizontal="center" vertical="top" wrapText="1"/>
    </xf>
    <xf numFmtId="3" fontId="1" fillId="0" borderId="1" xfId="0" applyFont="1" applyFill="1" applyBorder="1" applyAlignment="1">
      <alignment horizontal="right" vertical="center"/>
    </xf>
    <xf numFmtId="3" fontId="1" fillId="0" borderId="1" xfId="0" applyFont="1" applyFill="1" applyBorder="1" applyAlignment="1">
      <alignment vertical="center"/>
    </xf>
    <xf numFmtId="3" fontId="1" fillId="0" borderId="0" xfId="0" applyFont="1" applyBorder="1" applyAlignment="1">
      <alignment horizontal="left" vertical="center" wrapText="1"/>
    </xf>
    <xf numFmtId="3" fontId="1" fillId="0" borderId="0" xfId="0" applyFont="1" applyBorder="1" applyAlignment="1">
      <alignment horizontal="right" vertical="center"/>
    </xf>
    <xf numFmtId="3" fontId="1" fillId="2" borderId="1" xfId="0" applyFont="1" applyFill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vertical="center"/>
    </xf>
    <xf numFmtId="3" fontId="5" fillId="0" borderId="1" xfId="2" applyNumberFormat="1" applyFont="1" applyFill="1" applyBorder="1" applyAlignment="1">
      <alignment horizontal="right" vertical="center"/>
    </xf>
    <xf numFmtId="3" fontId="5" fillId="0" borderId="4" xfId="2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2" applyNumberFormat="1" applyFont="1" applyFill="1" applyAlignment="1">
      <alignment vertical="center"/>
    </xf>
    <xf numFmtId="3" fontId="9" fillId="0" borderId="0" xfId="2" applyNumberFormat="1" applyFont="1" applyFill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3" fontId="11" fillId="2" borderId="1" xfId="0" applyFont="1" applyFill="1" applyBorder="1" applyAlignment="1">
      <alignment horizontal="center" vertical="center" wrapText="1"/>
    </xf>
    <xf numFmtId="3" fontId="1" fillId="0" borderId="7" xfId="0" applyFont="1" applyBorder="1" applyAlignment="1"/>
    <xf numFmtId="3" fontId="1" fillId="0" borderId="4" xfId="0" applyFont="1" applyFill="1" applyBorder="1" applyAlignment="1">
      <alignment vertical="center"/>
    </xf>
    <xf numFmtId="3" fontId="1" fillId="0" borderId="7" xfId="0" applyFont="1" applyBorder="1" applyAlignment="1">
      <alignment horizontal="right"/>
    </xf>
    <xf numFmtId="3" fontId="1" fillId="0" borderId="4" xfId="0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3" fontId="5" fillId="11" borderId="1" xfId="0" applyFont="1" applyFill="1" applyBorder="1" applyAlignment="1">
      <alignment horizontal="center"/>
    </xf>
    <xf numFmtId="3" fontId="5" fillId="14" borderId="1" xfId="0" applyFont="1" applyFill="1" applyBorder="1" applyAlignment="1">
      <alignment horizontal="center"/>
    </xf>
    <xf numFmtId="3" fontId="5" fillId="4" borderId="1" xfId="0" applyFont="1" applyFill="1" applyBorder="1" applyAlignment="1">
      <alignment horizontal="center"/>
    </xf>
    <xf numFmtId="3" fontId="3" fillId="0" borderId="0" xfId="0" applyFont="1" applyAlignment="1">
      <alignment horizontal="center" vertical="center"/>
    </xf>
    <xf numFmtId="3" fontId="11" fillId="0" borderId="0" xfId="0" applyFont="1" applyAlignment="1">
      <alignment horizontal="left" vertical="center"/>
    </xf>
    <xf numFmtId="165" fontId="12" fillId="0" borderId="0" xfId="0" applyNumberFormat="1" applyFont="1" applyBorder="1" applyAlignment="1">
      <alignment horizontal="center" vertical="center"/>
    </xf>
    <xf numFmtId="3" fontId="0" fillId="0" borderId="0" xfId="0" applyBorder="1" applyAlignment="1">
      <alignment horizontal="right" vertical="center"/>
    </xf>
    <xf numFmtId="3" fontId="5" fillId="8" borderId="9" xfId="0" applyFont="1" applyFill="1" applyBorder="1" applyAlignment="1">
      <alignment horizontal="center" vertical="top" wrapText="1"/>
    </xf>
    <xf numFmtId="3" fontId="5" fillId="8" borderId="12" xfId="0" applyFont="1" applyFill="1" applyBorder="1" applyAlignment="1">
      <alignment horizontal="center" vertical="top" wrapText="1"/>
    </xf>
    <xf numFmtId="3" fontId="5" fillId="7" borderId="2" xfId="0" applyFont="1" applyFill="1" applyBorder="1" applyAlignment="1">
      <alignment horizontal="center"/>
    </xf>
    <xf numFmtId="3" fontId="5" fillId="7" borderId="16" xfId="0" applyFont="1" applyFill="1" applyBorder="1" applyAlignment="1">
      <alignment horizontal="center"/>
    </xf>
    <xf numFmtId="3" fontId="11" fillId="7" borderId="11" xfId="0" applyFont="1" applyFill="1" applyBorder="1" applyAlignment="1">
      <alignment horizontal="center" vertical="top" wrapText="1"/>
    </xf>
    <xf numFmtId="3" fontId="11" fillId="7" borderId="10" xfId="0" applyFont="1" applyFill="1" applyBorder="1" applyAlignment="1">
      <alignment horizontal="center" vertical="top" wrapText="1"/>
    </xf>
    <xf numFmtId="3" fontId="11" fillId="11" borderId="11" xfId="0" applyFont="1" applyFill="1" applyBorder="1" applyAlignment="1">
      <alignment horizontal="center" vertical="center" wrapText="1"/>
    </xf>
    <xf numFmtId="3" fontId="11" fillId="11" borderId="7" xfId="0" applyFont="1" applyFill="1" applyBorder="1" applyAlignment="1">
      <alignment horizontal="center" vertical="center" wrapText="1"/>
    </xf>
    <xf numFmtId="3" fontId="3" fillId="0" borderId="0" xfId="0" applyFont="1" applyAlignment="1">
      <alignment horizontal="center" vertical="center"/>
    </xf>
    <xf numFmtId="3" fontId="5" fillId="5" borderId="9" xfId="0" applyFont="1" applyFill="1" applyBorder="1" applyAlignment="1">
      <alignment horizontal="center" vertical="center" wrapText="1"/>
    </xf>
    <xf numFmtId="3" fontId="5" fillId="5" borderId="12" xfId="0" applyFont="1" applyFill="1" applyBorder="1" applyAlignment="1">
      <alignment horizontal="center" vertical="center" wrapText="1"/>
    </xf>
    <xf numFmtId="3" fontId="5" fillId="5" borderId="2" xfId="0" applyFont="1" applyFill="1" applyBorder="1" applyAlignment="1">
      <alignment horizontal="center"/>
    </xf>
    <xf numFmtId="3" fontId="5" fillId="5" borderId="16" xfId="0" applyFont="1" applyFill="1" applyBorder="1" applyAlignment="1">
      <alignment horizontal="center"/>
    </xf>
  </cellXfs>
  <cellStyles count="6">
    <cellStyle name="Komma" xfId="4" builtinId="3"/>
    <cellStyle name="Null" xfId="1"/>
    <cellStyle name="Prozent" xfId="5" builtinId="5"/>
    <cellStyle name="Standard" xfId="0" builtinId="0"/>
    <cellStyle name="Standard_bmwi_2004" xfId="2"/>
    <cellStyle name="Standard1" xfId="3"/>
  </cellStyles>
  <dxfs count="0"/>
  <tableStyles count="0" defaultTableStyle="TableStyleMedium2" defaultPivotStyle="PivotStyleLight16"/>
  <colors>
    <mruColors>
      <color rgb="FFFF99CC"/>
      <color rgb="FFFFFFCC"/>
      <color rgb="FFFFFF99"/>
      <color rgb="FFFF00FF"/>
      <color rgb="FFFFCCFF"/>
      <color rgb="FF82CAEA"/>
      <color rgb="FF00FF99"/>
      <color rgb="FFFF99FF"/>
      <color rgb="FF99FF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I16" sqref="I16"/>
    </sheetView>
  </sheetViews>
  <sheetFormatPr baseColWidth="10" defaultColWidth="21.1796875" defaultRowHeight="15" x14ac:dyDescent="0.25"/>
  <cols>
    <col min="1" max="1" width="1.1796875" style="33" customWidth="1"/>
    <col min="2" max="2" width="21.7265625" style="33" customWidth="1"/>
    <col min="3" max="3" width="16.6328125" style="33" customWidth="1"/>
    <col min="4" max="4" width="21.90625" style="33" customWidth="1"/>
    <col min="5" max="5" width="1.26953125" style="33" customWidth="1"/>
    <col min="6" max="8" width="3.7265625" style="33" customWidth="1"/>
    <col min="9" max="16384" width="21.1796875" style="33"/>
  </cols>
  <sheetData>
    <row r="1" spans="1:5" ht="18.600000000000001" customHeight="1" x14ac:dyDescent="0.25">
      <c r="A1" s="30"/>
      <c r="B1" s="31"/>
      <c r="C1" s="31"/>
      <c r="D1" s="31"/>
      <c r="E1" s="32"/>
    </row>
    <row r="2" spans="1:5" s="4" customFormat="1" ht="22.15" customHeight="1" x14ac:dyDescent="0.25">
      <c r="A2" s="34"/>
      <c r="B2" s="5"/>
      <c r="C2" s="35" t="s">
        <v>57</v>
      </c>
      <c r="D2" s="5"/>
      <c r="E2" s="36"/>
    </row>
    <row r="3" spans="1:5" s="40" customFormat="1" ht="22.15" customHeight="1" x14ac:dyDescent="0.25">
      <c r="A3" s="37"/>
      <c r="B3" s="38"/>
      <c r="C3" s="57" t="s">
        <v>66</v>
      </c>
      <c r="D3" s="38"/>
      <c r="E3" s="39"/>
    </row>
    <row r="4" spans="1:5" s="40" customFormat="1" ht="22.15" customHeight="1" x14ac:dyDescent="0.25">
      <c r="A4" s="37"/>
      <c r="B4" s="38"/>
      <c r="C4" s="57" t="s">
        <v>67</v>
      </c>
      <c r="D4" s="38"/>
      <c r="E4" s="39"/>
    </row>
    <row r="5" spans="1:5" s="4" customFormat="1" ht="15" customHeight="1" x14ac:dyDescent="0.25">
      <c r="A5" s="34"/>
      <c r="B5" s="5"/>
      <c r="C5" s="5"/>
      <c r="D5" s="5"/>
      <c r="E5" s="36"/>
    </row>
    <row r="6" spans="1:5" s="45" customFormat="1" ht="22.15" customHeight="1" x14ac:dyDescent="0.25">
      <c r="A6" s="42"/>
      <c r="B6" s="43"/>
      <c r="C6" s="41" t="s">
        <v>149</v>
      </c>
      <c r="D6" s="43"/>
      <c r="E6" s="44"/>
    </row>
    <row r="7" spans="1:5" ht="18.600000000000001" customHeight="1" x14ac:dyDescent="0.25">
      <c r="A7" s="46"/>
      <c r="B7" s="47"/>
      <c r="C7" s="48"/>
      <c r="D7" s="47"/>
      <c r="E7" s="49"/>
    </row>
    <row r="8" spans="1:5" ht="18.600000000000001" customHeight="1" x14ac:dyDescent="0.25">
      <c r="A8" s="46"/>
      <c r="B8" s="47"/>
      <c r="C8" s="50" t="s">
        <v>150</v>
      </c>
      <c r="D8" s="47"/>
      <c r="E8" s="49"/>
    </row>
    <row r="9" spans="1:5" ht="18.600000000000001" customHeight="1" x14ac:dyDescent="0.25">
      <c r="A9" s="46"/>
      <c r="B9" s="47"/>
      <c r="C9" s="51">
        <v>44804</v>
      </c>
      <c r="D9" s="47"/>
      <c r="E9" s="49"/>
    </row>
    <row r="10" spans="1:5" ht="18.600000000000001" customHeight="1" x14ac:dyDescent="0.25">
      <c r="A10" s="46"/>
      <c r="B10" s="47"/>
      <c r="C10" s="50"/>
      <c r="D10" s="47"/>
      <c r="E10" s="49"/>
    </row>
    <row r="11" spans="1:5" ht="18.600000000000001" customHeight="1" x14ac:dyDescent="0.25">
      <c r="A11" s="46"/>
      <c r="B11" s="47"/>
      <c r="C11" s="47"/>
      <c r="D11" s="47"/>
      <c r="E11" s="49"/>
    </row>
    <row r="12" spans="1:5" ht="33.6" customHeight="1" x14ac:dyDescent="0.25">
      <c r="A12" s="46"/>
      <c r="B12" s="228">
        <f>C9</f>
        <v>44804</v>
      </c>
      <c r="C12" s="229"/>
      <c r="D12" s="229"/>
      <c r="E12" s="49"/>
    </row>
    <row r="13" spans="1:5" ht="18.600000000000001" customHeight="1" x14ac:dyDescent="0.25">
      <c r="A13" s="46"/>
      <c r="B13" s="52"/>
      <c r="C13" s="47"/>
      <c r="D13" s="47"/>
      <c r="E13" s="49"/>
    </row>
    <row r="14" spans="1:5" ht="18.600000000000001" customHeight="1" x14ac:dyDescent="0.25">
      <c r="A14" s="46"/>
      <c r="B14" s="176"/>
      <c r="C14" s="50" t="s">
        <v>146</v>
      </c>
      <c r="D14" s="47"/>
      <c r="E14" s="49"/>
    </row>
    <row r="15" spans="1:5" ht="18.600000000000001" customHeight="1" x14ac:dyDescent="0.25">
      <c r="A15" s="46"/>
      <c r="B15" s="177" t="s">
        <v>128</v>
      </c>
      <c r="C15" s="47" t="s">
        <v>144</v>
      </c>
      <c r="D15" s="47"/>
      <c r="E15" s="49"/>
    </row>
    <row r="16" spans="1:5" ht="18.600000000000001" customHeight="1" x14ac:dyDescent="0.25">
      <c r="A16" s="46"/>
      <c r="B16" s="177" t="s">
        <v>129</v>
      </c>
      <c r="C16" s="47" t="s">
        <v>126</v>
      </c>
      <c r="D16" s="47"/>
      <c r="E16" s="49"/>
    </row>
    <row r="17" spans="1:5" ht="18.600000000000001" customHeight="1" x14ac:dyDescent="0.25">
      <c r="A17" s="46"/>
      <c r="B17" s="177" t="s">
        <v>130</v>
      </c>
      <c r="C17" s="47" t="s">
        <v>127</v>
      </c>
      <c r="D17" s="47"/>
      <c r="E17" s="49"/>
    </row>
    <row r="18" spans="1:5" ht="18.600000000000001" customHeight="1" x14ac:dyDescent="0.25">
      <c r="A18" s="46"/>
      <c r="B18" s="177"/>
      <c r="C18" s="47"/>
      <c r="D18" s="47"/>
      <c r="E18" s="49"/>
    </row>
    <row r="19" spans="1:5" ht="18.600000000000001" customHeight="1" x14ac:dyDescent="0.25">
      <c r="A19" s="46"/>
      <c r="B19" s="211" t="s">
        <v>131</v>
      </c>
      <c r="C19" s="47"/>
      <c r="D19" s="47"/>
      <c r="E19" s="49"/>
    </row>
    <row r="20" spans="1:5" ht="18.600000000000001" customHeight="1" x14ac:dyDescent="0.25">
      <c r="A20" s="46"/>
      <c r="B20" s="177"/>
      <c r="C20" s="47"/>
      <c r="D20" s="47"/>
      <c r="E20" s="49"/>
    </row>
    <row r="21" spans="1:5" ht="18.600000000000001" customHeight="1" x14ac:dyDescent="0.25">
      <c r="A21" s="46"/>
      <c r="B21" s="177" t="s">
        <v>134</v>
      </c>
      <c r="C21" s="47" t="s">
        <v>145</v>
      </c>
      <c r="D21" s="47"/>
      <c r="E21" s="49"/>
    </row>
    <row r="22" spans="1:5" ht="18.600000000000001" customHeight="1" x14ac:dyDescent="0.25">
      <c r="A22" s="46"/>
      <c r="B22" s="212" t="s">
        <v>135</v>
      </c>
      <c r="C22" s="47" t="s">
        <v>132</v>
      </c>
      <c r="D22" s="47"/>
      <c r="E22" s="49"/>
    </row>
    <row r="23" spans="1:5" ht="18.600000000000001" customHeight="1" x14ac:dyDescent="0.25">
      <c r="A23" s="46"/>
      <c r="B23" s="212" t="s">
        <v>136</v>
      </c>
      <c r="C23" s="47" t="s">
        <v>133</v>
      </c>
      <c r="D23" s="47"/>
      <c r="E23" s="49"/>
    </row>
    <row r="24" spans="1:5" ht="18.600000000000001" customHeight="1" x14ac:dyDescent="0.25">
      <c r="A24" s="46"/>
      <c r="B24" s="47"/>
      <c r="C24" s="47"/>
      <c r="D24" s="47"/>
      <c r="E24" s="49"/>
    </row>
    <row r="25" spans="1:5" ht="18.600000000000001" customHeight="1" x14ac:dyDescent="0.25">
      <c r="A25" s="46"/>
      <c r="B25" s="53" t="s">
        <v>154</v>
      </c>
      <c r="C25" s="47"/>
      <c r="D25" s="47"/>
      <c r="E25" s="49"/>
    </row>
    <row r="26" spans="1:5" ht="18.600000000000001" customHeight="1" x14ac:dyDescent="0.25">
      <c r="A26" s="46"/>
      <c r="B26" s="53"/>
      <c r="C26" s="47"/>
      <c r="D26" s="47"/>
      <c r="E26" s="49"/>
    </row>
    <row r="27" spans="1:5" ht="18.600000000000001" customHeight="1" x14ac:dyDescent="0.25">
      <c r="A27" s="46"/>
      <c r="B27" s="54"/>
      <c r="C27" s="47"/>
      <c r="D27" s="47"/>
      <c r="E27" s="49"/>
    </row>
    <row r="28" spans="1:5" ht="18.600000000000001" customHeight="1" x14ac:dyDescent="0.25">
      <c r="A28" s="47"/>
      <c r="B28" s="47"/>
      <c r="C28" s="47"/>
      <c r="D28" s="47"/>
      <c r="E28" s="49"/>
    </row>
    <row r="29" spans="1:5" ht="18.600000000000001" customHeight="1" x14ac:dyDescent="0.25">
      <c r="A29" s="47"/>
      <c r="B29" s="47"/>
      <c r="C29" s="47"/>
      <c r="D29" s="47"/>
      <c r="E29" s="49"/>
    </row>
    <row r="30" spans="1:5" ht="18.600000000000001" customHeight="1" x14ac:dyDescent="0.25">
      <c r="A30" s="47"/>
      <c r="B30" s="47"/>
      <c r="C30" s="53"/>
      <c r="D30" s="64"/>
      <c r="E30" s="49"/>
    </row>
    <row r="31" spans="1:5" ht="18.600000000000001" customHeight="1" x14ac:dyDescent="0.25">
      <c r="A31" s="47"/>
      <c r="B31" s="47"/>
      <c r="C31" s="47"/>
      <c r="D31" s="63"/>
      <c r="E31" s="49"/>
    </row>
    <row r="32" spans="1:5" ht="18.600000000000001" customHeight="1" x14ac:dyDescent="0.25">
      <c r="A32" s="47"/>
      <c r="B32" s="47"/>
      <c r="C32" s="47"/>
      <c r="D32" s="64"/>
      <c r="E32" s="49"/>
    </row>
    <row r="33" spans="1:5" ht="18.600000000000001" customHeight="1" x14ac:dyDescent="0.25">
      <c r="A33" s="47"/>
      <c r="B33" s="47"/>
      <c r="C33" s="47"/>
      <c r="D33" s="63"/>
      <c r="E33" s="49"/>
    </row>
    <row r="34" spans="1:5" ht="18.600000000000001" customHeight="1" x14ac:dyDescent="0.25">
      <c r="A34" s="47"/>
      <c r="B34" s="47"/>
      <c r="C34" s="47"/>
      <c r="D34" s="63"/>
      <c r="E34" s="49"/>
    </row>
    <row r="35" spans="1:5" ht="18.600000000000001" customHeight="1" x14ac:dyDescent="0.25">
      <c r="A35" s="47"/>
      <c r="B35" s="47"/>
      <c r="C35" s="47"/>
      <c r="D35" s="47"/>
      <c r="E35" s="49"/>
    </row>
    <row r="36" spans="1:5" ht="18.600000000000001" customHeight="1" x14ac:dyDescent="0.25">
      <c r="A36" s="47"/>
      <c r="B36" s="47"/>
      <c r="C36" s="47"/>
      <c r="D36" s="47"/>
      <c r="E36" s="49"/>
    </row>
    <row r="37" spans="1:5" ht="18.600000000000001" customHeight="1" x14ac:dyDescent="0.25">
      <c r="A37" s="47"/>
      <c r="B37" s="47"/>
      <c r="C37" s="47"/>
      <c r="D37" s="47"/>
      <c r="E37" s="49"/>
    </row>
    <row r="38" spans="1:5" x14ac:dyDescent="0.25">
      <c r="A38" s="47"/>
      <c r="B38" s="47"/>
      <c r="C38" s="47"/>
      <c r="D38" s="47"/>
      <c r="E38" s="49"/>
    </row>
    <row r="39" spans="1:5" x14ac:dyDescent="0.25">
      <c r="A39" s="55"/>
      <c r="B39" s="55"/>
      <c r="C39" s="55"/>
      <c r="D39" s="55"/>
      <c r="E39" s="56"/>
    </row>
  </sheetData>
  <mergeCells count="1">
    <mergeCell ref="B12:D1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2"/>
  <sheetViews>
    <sheetView zoomScale="85" zoomScaleNormal="85" workbookViewId="0">
      <selection activeCell="N15" sqref="N15"/>
    </sheetView>
  </sheetViews>
  <sheetFormatPr baseColWidth="10" defaultColWidth="8" defaultRowHeight="12.75" x14ac:dyDescent="0.25"/>
  <cols>
    <col min="1" max="1" width="2.1796875" style="22" customWidth="1"/>
    <col min="2" max="2" width="15.7265625" style="22" customWidth="1"/>
    <col min="3" max="3" width="5.453125" style="22" customWidth="1"/>
    <col min="4" max="6" width="8.36328125" style="22" customWidth="1"/>
    <col min="7" max="16384" width="8" style="22"/>
  </cols>
  <sheetData>
    <row r="1" spans="1:13" s="3" customFormat="1" ht="26.45" customHeight="1" x14ac:dyDescent="0.25">
      <c r="A1" s="19"/>
      <c r="D1" s="226" t="s">
        <v>96</v>
      </c>
    </row>
    <row r="2" spans="1:13" s="3" customFormat="1" ht="12.6" customHeight="1" x14ac:dyDescent="0.25">
      <c r="A2" s="19"/>
      <c r="D2" s="11" t="s">
        <v>153</v>
      </c>
    </row>
    <row r="3" spans="1:13" s="3" customFormat="1" ht="18" x14ac:dyDescent="0.25">
      <c r="A3" s="19"/>
      <c r="G3" s="29"/>
    </row>
    <row r="4" spans="1:13" s="11" customFormat="1" ht="19.149999999999999" customHeight="1" x14ac:dyDescent="0.25">
      <c r="A4" s="12"/>
      <c r="B4" s="12" t="s">
        <v>47</v>
      </c>
      <c r="C4" s="149">
        <v>2022</v>
      </c>
      <c r="E4" s="11" t="s">
        <v>46</v>
      </c>
      <c r="F4" s="150">
        <f>Deckblatt!C9</f>
        <v>44804</v>
      </c>
    </row>
    <row r="5" spans="1:13" s="3" customFormat="1" ht="18" x14ac:dyDescent="0.25">
      <c r="A5" s="19"/>
    </row>
    <row r="6" spans="1:13" s="70" customFormat="1" ht="16.149999999999999" customHeight="1" x14ac:dyDescent="0.25">
      <c r="B6" s="162"/>
      <c r="C6" s="165"/>
      <c r="D6" s="223" t="s">
        <v>61</v>
      </c>
      <c r="E6" s="224" t="s">
        <v>70</v>
      </c>
      <c r="F6" s="225" t="s">
        <v>8</v>
      </c>
    </row>
    <row r="7" spans="1:13" s="6" customFormat="1" ht="34.15" customHeight="1" x14ac:dyDescent="0.25">
      <c r="B7" s="169"/>
      <c r="C7" s="170"/>
      <c r="D7" s="171" t="s">
        <v>2</v>
      </c>
      <c r="E7" s="172" t="s">
        <v>2</v>
      </c>
      <c r="F7" s="173" t="s">
        <v>2</v>
      </c>
    </row>
    <row r="8" spans="1:13" s="10" customFormat="1" ht="22.15" customHeight="1" x14ac:dyDescent="0.25">
      <c r="B8" s="156" t="s">
        <v>9</v>
      </c>
      <c r="C8" s="157" t="s">
        <v>26</v>
      </c>
      <c r="D8" s="105">
        <v>258</v>
      </c>
      <c r="E8" s="105">
        <v>767</v>
      </c>
      <c r="F8" s="105">
        <v>1025</v>
      </c>
      <c r="H8" s="33"/>
      <c r="K8" s="72"/>
      <c r="L8" s="73"/>
      <c r="M8" s="72"/>
    </row>
    <row r="9" spans="1:13" s="10" customFormat="1" ht="22.15" customHeight="1" x14ac:dyDescent="0.25">
      <c r="B9" s="156" t="s">
        <v>10</v>
      </c>
      <c r="C9" s="158" t="s">
        <v>27</v>
      </c>
      <c r="D9" s="105">
        <v>1601</v>
      </c>
      <c r="E9" s="105">
        <v>1715</v>
      </c>
      <c r="F9" s="105">
        <v>3316</v>
      </c>
      <c r="I9" s="74"/>
      <c r="J9" s="75"/>
      <c r="K9" s="74"/>
      <c r="L9" s="76"/>
      <c r="M9" s="74"/>
    </row>
    <row r="10" spans="1:13" s="10" customFormat="1" ht="22.15" customHeight="1" x14ac:dyDescent="0.25">
      <c r="B10" s="156" t="s">
        <v>11</v>
      </c>
      <c r="C10" s="158" t="s">
        <v>28</v>
      </c>
      <c r="D10" s="105">
        <v>13020</v>
      </c>
      <c r="E10" s="105">
        <v>21296</v>
      </c>
      <c r="F10" s="105">
        <v>34316</v>
      </c>
      <c r="I10" s="74"/>
      <c r="J10" s="75"/>
      <c r="K10" s="75"/>
      <c r="L10" s="75"/>
      <c r="M10" s="75"/>
    </row>
    <row r="11" spans="1:13" s="10" customFormat="1" ht="22.15" customHeight="1" x14ac:dyDescent="0.25">
      <c r="B11" s="156" t="s">
        <v>12</v>
      </c>
      <c r="C11" s="158" t="s">
        <v>29</v>
      </c>
      <c r="D11" s="105">
        <v>19692</v>
      </c>
      <c r="E11" s="105">
        <v>25950</v>
      </c>
      <c r="F11" s="105">
        <v>45642</v>
      </c>
      <c r="I11" s="74"/>
      <c r="J11" s="75"/>
      <c r="K11" s="75"/>
      <c r="L11" s="75"/>
      <c r="M11" s="75"/>
    </row>
    <row r="12" spans="1:13" s="10" customFormat="1" ht="22.15" customHeight="1" x14ac:dyDescent="0.25">
      <c r="B12" s="156" t="s">
        <v>13</v>
      </c>
      <c r="C12" s="158" t="s">
        <v>30</v>
      </c>
      <c r="D12" s="105">
        <v>91</v>
      </c>
      <c r="E12" s="105">
        <v>324</v>
      </c>
      <c r="F12" s="105">
        <v>415</v>
      </c>
      <c r="I12" s="72"/>
    </row>
    <row r="13" spans="1:13" s="10" customFormat="1" ht="22.15" customHeight="1" x14ac:dyDescent="0.25">
      <c r="B13" s="156" t="s">
        <v>14</v>
      </c>
      <c r="C13" s="158" t="s">
        <v>31</v>
      </c>
      <c r="D13" s="105">
        <v>3933</v>
      </c>
      <c r="E13" s="105">
        <v>8852</v>
      </c>
      <c r="F13" s="105">
        <v>12785</v>
      </c>
      <c r="I13" s="72"/>
      <c r="L13" s="72"/>
    </row>
    <row r="14" spans="1:13" s="10" customFormat="1" ht="22.15" customHeight="1" x14ac:dyDescent="0.25">
      <c r="B14" s="156" t="s">
        <v>15</v>
      </c>
      <c r="C14" s="158" t="s">
        <v>32</v>
      </c>
      <c r="D14" s="105">
        <v>255</v>
      </c>
      <c r="E14" s="105">
        <v>709</v>
      </c>
      <c r="F14" s="105">
        <v>964</v>
      </c>
      <c r="I14" s="72"/>
    </row>
    <row r="15" spans="1:13" s="10" customFormat="1" ht="22.15" customHeight="1" x14ac:dyDescent="0.25">
      <c r="B15" s="156" t="s">
        <v>16</v>
      </c>
      <c r="C15" s="158" t="s">
        <v>33</v>
      </c>
      <c r="D15" s="105">
        <v>734</v>
      </c>
      <c r="E15" s="105">
        <v>841</v>
      </c>
      <c r="F15" s="105">
        <v>1575</v>
      </c>
      <c r="I15" s="72"/>
    </row>
    <row r="16" spans="1:13" s="10" customFormat="1" ht="22.15" customHeight="1" x14ac:dyDescent="0.25">
      <c r="B16" s="156" t="s">
        <v>17</v>
      </c>
      <c r="C16" s="158" t="s">
        <v>34</v>
      </c>
      <c r="D16" s="105">
        <v>6167</v>
      </c>
      <c r="E16" s="105">
        <v>8709</v>
      </c>
      <c r="F16" s="105">
        <v>14876</v>
      </c>
    </row>
    <row r="17" spans="2:13" s="10" customFormat="1" ht="22.15" customHeight="1" x14ac:dyDescent="0.25">
      <c r="B17" s="156" t="s">
        <v>18</v>
      </c>
      <c r="C17" s="158" t="s">
        <v>35</v>
      </c>
      <c r="D17" s="105">
        <v>9513</v>
      </c>
      <c r="E17" s="105">
        <v>23812</v>
      </c>
      <c r="F17" s="105">
        <v>33325</v>
      </c>
    </row>
    <row r="18" spans="2:13" s="10" customFormat="1" ht="22.15" customHeight="1" x14ac:dyDescent="0.25">
      <c r="B18" s="156" t="s">
        <v>19</v>
      </c>
      <c r="C18" s="158" t="s">
        <v>36</v>
      </c>
      <c r="D18" s="105">
        <v>3893</v>
      </c>
      <c r="E18" s="105">
        <v>7784</v>
      </c>
      <c r="F18" s="105">
        <v>11677</v>
      </c>
    </row>
    <row r="19" spans="2:13" s="10" customFormat="1" ht="22.15" customHeight="1" x14ac:dyDescent="0.25">
      <c r="B19" s="156" t="s">
        <v>20</v>
      </c>
      <c r="C19" s="158" t="s">
        <v>37</v>
      </c>
      <c r="D19" s="105">
        <v>998</v>
      </c>
      <c r="E19" s="105">
        <v>1357</v>
      </c>
      <c r="F19" s="105">
        <v>2355</v>
      </c>
    </row>
    <row r="20" spans="2:13" s="10" customFormat="1" ht="22.15" customHeight="1" x14ac:dyDescent="0.25">
      <c r="B20" s="156" t="s">
        <v>21</v>
      </c>
      <c r="C20" s="158" t="s">
        <v>38</v>
      </c>
      <c r="D20" s="154">
        <v>699</v>
      </c>
      <c r="E20" s="105">
        <v>2016</v>
      </c>
      <c r="F20" s="105">
        <v>2715</v>
      </c>
      <c r="I20" s="75"/>
      <c r="J20" s="75"/>
      <c r="K20" s="75"/>
      <c r="L20" s="75"/>
      <c r="M20" s="74"/>
    </row>
    <row r="21" spans="2:13" s="10" customFormat="1" ht="22.15" customHeight="1" x14ac:dyDescent="0.25">
      <c r="B21" s="156" t="s">
        <v>22</v>
      </c>
      <c r="C21" s="158" t="s">
        <v>39</v>
      </c>
      <c r="D21" s="105">
        <v>1738</v>
      </c>
      <c r="E21" s="105">
        <v>3466</v>
      </c>
      <c r="F21" s="105">
        <v>5204</v>
      </c>
      <c r="I21" s="75"/>
      <c r="J21" s="75"/>
      <c r="K21" s="75"/>
      <c r="L21" s="74"/>
      <c r="M21" s="75"/>
    </row>
    <row r="22" spans="2:13" ht="22.15" customHeight="1" x14ac:dyDescent="0.25">
      <c r="B22" s="156" t="s">
        <v>23</v>
      </c>
      <c r="C22" s="158" t="s">
        <v>40</v>
      </c>
      <c r="D22" s="166">
        <v>2436</v>
      </c>
      <c r="E22" s="166">
        <v>3052</v>
      </c>
      <c r="F22" s="105">
        <v>5488</v>
      </c>
    </row>
    <row r="23" spans="2:13" ht="22.15" customHeight="1" thickBot="1" x14ac:dyDescent="0.3">
      <c r="B23" s="159" t="s">
        <v>24</v>
      </c>
      <c r="C23" s="160" t="s">
        <v>41</v>
      </c>
      <c r="D23" s="167">
        <v>1332</v>
      </c>
      <c r="E23" s="167">
        <v>1753</v>
      </c>
      <c r="F23" s="222">
        <v>3085</v>
      </c>
    </row>
    <row r="24" spans="2:13" s="62" customFormat="1" ht="22.15" customHeight="1" x14ac:dyDescent="0.25">
      <c r="B24" s="161" t="s">
        <v>25</v>
      </c>
      <c r="C24" s="161"/>
      <c r="D24" s="168">
        <v>66360</v>
      </c>
      <c r="E24" s="168">
        <v>112403</v>
      </c>
      <c r="F24" s="168">
        <v>178763</v>
      </c>
    </row>
    <row r="25" spans="2:13" s="1" customFormat="1" ht="14.45" customHeight="1" x14ac:dyDescent="0.25">
      <c r="B25" s="2"/>
      <c r="C25" s="2"/>
      <c r="D25" s="209"/>
    </row>
    <row r="26" spans="2:13" s="26" customFormat="1" ht="28.9" customHeight="1" x14ac:dyDescent="0.25">
      <c r="D26" s="210"/>
      <c r="E26" s="28"/>
    </row>
    <row r="27" spans="2:13" ht="28.9" customHeight="1" x14ac:dyDescent="0.25"/>
    <row r="28" spans="2:13" ht="28.9" customHeight="1" x14ac:dyDescent="0.25"/>
    <row r="29" spans="2:13" ht="28.9" customHeight="1" x14ac:dyDescent="0.25"/>
    <row r="30" spans="2:13" ht="28.9" customHeight="1" x14ac:dyDescent="0.25"/>
    <row r="31" spans="2:13" ht="28.9" customHeight="1" x14ac:dyDescent="0.25"/>
    <row r="32" spans="2:13" ht="28.9" customHeight="1" x14ac:dyDescent="0.25"/>
    <row r="33" ht="28.9" customHeight="1" x14ac:dyDescent="0.25"/>
    <row r="34" ht="28.9" customHeight="1" x14ac:dyDescent="0.25"/>
    <row r="35" ht="28.9" customHeight="1" x14ac:dyDescent="0.25"/>
    <row r="36" ht="28.9" customHeight="1" x14ac:dyDescent="0.25"/>
    <row r="37" ht="28.9" customHeight="1" x14ac:dyDescent="0.25"/>
    <row r="38" ht="28.9" customHeight="1" x14ac:dyDescent="0.25"/>
    <row r="39" ht="28.9" customHeight="1" x14ac:dyDescent="0.25"/>
    <row r="40" ht="28.9" customHeight="1" x14ac:dyDescent="0.25"/>
    <row r="41" ht="28.9" customHeight="1" x14ac:dyDescent="0.25"/>
    <row r="42" ht="28.9" customHeight="1" x14ac:dyDescent="0.25"/>
    <row r="43" ht="28.9" customHeight="1" x14ac:dyDescent="0.25"/>
    <row r="44" ht="28.9" customHeight="1" x14ac:dyDescent="0.25"/>
    <row r="45" ht="28.9" customHeight="1" x14ac:dyDescent="0.25"/>
    <row r="46" ht="28.9" customHeight="1" x14ac:dyDescent="0.25"/>
    <row r="47" ht="28.9" customHeight="1" x14ac:dyDescent="0.25"/>
    <row r="48" ht="28.9" customHeight="1" x14ac:dyDescent="0.25"/>
    <row r="49" ht="28.9" customHeight="1" x14ac:dyDescent="0.25"/>
    <row r="50" ht="28.9" customHeight="1" x14ac:dyDescent="0.25"/>
    <row r="51" ht="28.9" customHeight="1" x14ac:dyDescent="0.25"/>
    <row r="52" ht="28.9" customHeight="1" x14ac:dyDescent="0.25"/>
    <row r="53" ht="28.9" customHeight="1" x14ac:dyDescent="0.25"/>
    <row r="54" ht="28.9" customHeight="1" x14ac:dyDescent="0.25"/>
    <row r="55" ht="28.9" customHeight="1" x14ac:dyDescent="0.25"/>
    <row r="56" ht="28.9" customHeight="1" x14ac:dyDescent="0.25"/>
    <row r="57" ht="28.9" customHeight="1" x14ac:dyDescent="0.25"/>
    <row r="58" ht="28.9" customHeight="1" x14ac:dyDescent="0.25"/>
    <row r="59" ht="28.9" customHeight="1" x14ac:dyDescent="0.25"/>
    <row r="60" ht="28.9" customHeight="1" x14ac:dyDescent="0.25"/>
    <row r="61" ht="28.9" customHeight="1" x14ac:dyDescent="0.25"/>
    <row r="62" ht="28.9" customHeight="1" x14ac:dyDescent="0.25"/>
    <row r="63" ht="28.9" customHeight="1" x14ac:dyDescent="0.25"/>
    <row r="64" ht="28.9" customHeight="1" x14ac:dyDescent="0.25"/>
    <row r="65" ht="28.9" customHeight="1" x14ac:dyDescent="0.25"/>
    <row r="66" ht="28.9" customHeight="1" x14ac:dyDescent="0.25"/>
    <row r="67" ht="28.9" customHeight="1" x14ac:dyDescent="0.25"/>
    <row r="68" ht="28.9" customHeight="1" x14ac:dyDescent="0.25"/>
    <row r="69" ht="28.9" customHeight="1" x14ac:dyDescent="0.25"/>
    <row r="70" ht="28.9" customHeight="1" x14ac:dyDescent="0.25"/>
    <row r="71" ht="28.9" customHeight="1" x14ac:dyDescent="0.25"/>
    <row r="72" ht="36" customHeight="1" x14ac:dyDescent="0.25"/>
  </sheetData>
  <phoneticPr fontId="7" type="noConversion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24"/>
  <sheetViews>
    <sheetView zoomScaleNormal="100" workbookViewId="0">
      <selection activeCell="D8" sqref="D8"/>
    </sheetView>
  </sheetViews>
  <sheetFormatPr baseColWidth="10" defaultColWidth="11.08984375" defaultRowHeight="12" x14ac:dyDescent="0.25"/>
  <cols>
    <col min="1" max="1" width="3.08984375" style="8" customWidth="1"/>
    <col min="2" max="2" width="6.08984375" style="20" customWidth="1"/>
    <col min="3" max="3" width="7.90625" style="8" customWidth="1"/>
    <col min="4" max="6" width="6.453125" style="8" customWidth="1"/>
    <col min="7" max="7" width="6.6328125" style="8" customWidth="1"/>
    <col min="8" max="8" width="7.54296875" style="8" customWidth="1"/>
    <col min="9" max="13" width="8.36328125" style="8" customWidth="1"/>
    <col min="14" max="14" width="8.90625" style="8" customWidth="1"/>
    <col min="15" max="16384" width="11.08984375" style="8"/>
  </cols>
  <sheetData>
    <row r="1" spans="2:21" s="7" customFormat="1" ht="18" x14ac:dyDescent="0.25">
      <c r="B1" s="19"/>
      <c r="I1" s="81" t="s">
        <v>96</v>
      </c>
    </row>
    <row r="2" spans="2:21" s="7" customFormat="1" ht="8.4499999999999993" customHeight="1" x14ac:dyDescent="0.25">
      <c r="B2" s="19"/>
      <c r="I2" s="3"/>
    </row>
    <row r="3" spans="2:21" s="7" customFormat="1" ht="18" x14ac:dyDescent="0.25">
      <c r="B3" s="19"/>
      <c r="I3" s="3" t="s">
        <v>45</v>
      </c>
    </row>
    <row r="4" spans="2:21" s="7" customFormat="1" ht="10.9" customHeight="1" x14ac:dyDescent="0.25">
      <c r="B4" s="19"/>
    </row>
    <row r="5" spans="2:21" s="10" customFormat="1" ht="15.75" x14ac:dyDescent="0.25">
      <c r="B5" s="12"/>
      <c r="D5" s="6" t="s">
        <v>47</v>
      </c>
      <c r="E5" s="58">
        <v>2022</v>
      </c>
      <c r="K5" s="6" t="s">
        <v>46</v>
      </c>
      <c r="L5" s="59">
        <f>Deckblatt!C9</f>
        <v>44804</v>
      </c>
    </row>
    <row r="6" spans="2:21" ht="15.6" customHeight="1" x14ac:dyDescent="0.25"/>
    <row r="7" spans="2:21" s="70" customFormat="1" ht="16.149999999999999" customHeight="1" x14ac:dyDescent="0.25">
      <c r="B7" s="69"/>
      <c r="C7" s="230" t="s">
        <v>60</v>
      </c>
      <c r="D7" s="232" t="s">
        <v>152</v>
      </c>
      <c r="E7" s="233"/>
      <c r="F7" s="233"/>
      <c r="G7" s="233"/>
      <c r="H7" s="233"/>
      <c r="I7" s="233"/>
      <c r="J7" s="233"/>
      <c r="K7" s="233"/>
      <c r="L7" s="233"/>
      <c r="M7" s="233"/>
      <c r="N7" s="234" t="s">
        <v>72</v>
      </c>
    </row>
    <row r="8" spans="2:21" s="33" customFormat="1" ht="34.15" customHeight="1" x14ac:dyDescent="0.25">
      <c r="B8" s="71"/>
      <c r="C8" s="231"/>
      <c r="D8" s="82" t="s">
        <v>73</v>
      </c>
      <c r="E8" s="83" t="s">
        <v>74</v>
      </c>
      <c r="F8" s="84" t="s">
        <v>75</v>
      </c>
      <c r="G8" s="85" t="s">
        <v>76</v>
      </c>
      <c r="H8" s="86" t="s">
        <v>92</v>
      </c>
      <c r="I8" s="87" t="s">
        <v>77</v>
      </c>
      <c r="J8" s="88" t="s">
        <v>94</v>
      </c>
      <c r="K8" s="89" t="s">
        <v>93</v>
      </c>
      <c r="L8" s="90" t="s">
        <v>95</v>
      </c>
      <c r="M8" s="89" t="s">
        <v>78</v>
      </c>
      <c r="N8" s="235"/>
    </row>
    <row r="9" spans="2:21" s="10" customFormat="1" ht="17.45" customHeight="1" x14ac:dyDescent="0.25">
      <c r="B9" s="103" t="s">
        <v>79</v>
      </c>
      <c r="C9" s="104">
        <v>28799</v>
      </c>
      <c r="D9" s="105">
        <v>2721</v>
      </c>
      <c r="E9" s="106">
        <v>5639</v>
      </c>
      <c r="F9" s="106">
        <v>6747</v>
      </c>
      <c r="G9" s="106">
        <v>2566</v>
      </c>
      <c r="H9" s="106">
        <v>793</v>
      </c>
      <c r="I9" s="106">
        <v>8572</v>
      </c>
      <c r="J9" s="106">
        <v>11896</v>
      </c>
      <c r="K9" s="106">
        <v>881</v>
      </c>
      <c r="L9" s="106">
        <v>10447</v>
      </c>
      <c r="M9" s="106">
        <v>1763</v>
      </c>
      <c r="N9" s="105">
        <f>SUM(D9:M9)</f>
        <v>52025</v>
      </c>
      <c r="P9" s="33"/>
      <c r="S9" s="72"/>
      <c r="T9" s="73"/>
      <c r="U9" s="72"/>
    </row>
    <row r="10" spans="2:21" s="10" customFormat="1" ht="17.45" customHeight="1" x14ac:dyDescent="0.25">
      <c r="B10" s="103" t="s">
        <v>80</v>
      </c>
      <c r="C10" s="104">
        <v>36187</v>
      </c>
      <c r="D10" s="105">
        <v>3218</v>
      </c>
      <c r="E10" s="106">
        <v>7678</v>
      </c>
      <c r="F10" s="106">
        <v>8614</v>
      </c>
      <c r="G10" s="106">
        <v>2731</v>
      </c>
      <c r="H10" s="106">
        <v>1379</v>
      </c>
      <c r="I10" s="106">
        <v>11178</v>
      </c>
      <c r="J10" s="106">
        <v>14789</v>
      </c>
      <c r="K10" s="106">
        <v>924</v>
      </c>
      <c r="L10" s="106">
        <v>13259</v>
      </c>
      <c r="M10" s="106">
        <v>1981</v>
      </c>
      <c r="N10" s="105">
        <f>SUM(D10:M10)</f>
        <v>65751</v>
      </c>
      <c r="Q10" s="72"/>
      <c r="S10" s="72"/>
      <c r="T10" s="73"/>
      <c r="U10" s="72"/>
    </row>
    <row r="11" spans="2:21" s="10" customFormat="1" ht="17.45" customHeight="1" x14ac:dyDescent="0.25">
      <c r="B11" s="103" t="s">
        <v>81</v>
      </c>
      <c r="C11" s="104">
        <v>56723</v>
      </c>
      <c r="D11" s="105">
        <v>5919</v>
      </c>
      <c r="E11" s="106">
        <v>13430</v>
      </c>
      <c r="F11" s="106">
        <v>18534</v>
      </c>
      <c r="G11" s="106">
        <v>4260</v>
      </c>
      <c r="H11" s="106">
        <v>2198</v>
      </c>
      <c r="I11" s="106">
        <v>19038</v>
      </c>
      <c r="J11" s="106">
        <v>17751</v>
      </c>
      <c r="K11" s="106">
        <v>958</v>
      </c>
      <c r="L11" s="106">
        <v>16879</v>
      </c>
      <c r="M11" s="106">
        <v>2507</v>
      </c>
      <c r="N11" s="105">
        <f t="shared" ref="N11:N20" si="0">SUM(D11:M11)</f>
        <v>101474</v>
      </c>
      <c r="Q11" s="72"/>
    </row>
    <row r="12" spans="2:21" s="10" customFormat="1" ht="17.45" customHeight="1" x14ac:dyDescent="0.25">
      <c r="B12" s="103" t="s">
        <v>82</v>
      </c>
      <c r="C12" s="104">
        <v>52951</v>
      </c>
      <c r="D12" s="105">
        <v>5580</v>
      </c>
      <c r="E12" s="106">
        <v>11988</v>
      </c>
      <c r="F12" s="106">
        <v>19046</v>
      </c>
      <c r="G12" s="106">
        <v>3778</v>
      </c>
      <c r="H12" s="106">
        <v>2146</v>
      </c>
      <c r="I12" s="106">
        <v>17237</v>
      </c>
      <c r="J12" s="106">
        <v>15631</v>
      </c>
      <c r="K12" s="106">
        <v>846</v>
      </c>
      <c r="L12" s="106">
        <v>15615</v>
      </c>
      <c r="M12" s="106">
        <v>1981</v>
      </c>
      <c r="N12" s="105">
        <f t="shared" si="0"/>
        <v>93848</v>
      </c>
      <c r="Q12" s="72"/>
    </row>
    <row r="13" spans="2:21" s="10" customFormat="1" ht="17.45" customHeight="1" x14ac:dyDescent="0.25">
      <c r="B13" s="103" t="s">
        <v>83</v>
      </c>
      <c r="C13" s="104">
        <v>56343</v>
      </c>
      <c r="D13" s="105">
        <v>5880</v>
      </c>
      <c r="E13" s="106">
        <v>11527</v>
      </c>
      <c r="F13" s="106">
        <v>21999</v>
      </c>
      <c r="G13" s="106">
        <v>4090</v>
      </c>
      <c r="H13" s="106">
        <v>2415</v>
      </c>
      <c r="I13" s="106">
        <v>17618</v>
      </c>
      <c r="J13" s="106">
        <v>15827</v>
      </c>
      <c r="K13" s="106">
        <v>1099</v>
      </c>
      <c r="L13" s="106">
        <v>16969</v>
      </c>
      <c r="M13" s="106">
        <v>1831</v>
      </c>
      <c r="N13" s="105">
        <f t="shared" si="0"/>
        <v>99255</v>
      </c>
      <c r="Q13" s="72"/>
    </row>
    <row r="14" spans="2:21" s="10" customFormat="1" ht="17.45" customHeight="1" x14ac:dyDescent="0.25">
      <c r="B14" s="103" t="s">
        <v>84</v>
      </c>
      <c r="C14" s="104">
        <v>53163</v>
      </c>
      <c r="D14" s="105">
        <v>5357</v>
      </c>
      <c r="E14" s="106">
        <v>9586</v>
      </c>
      <c r="F14" s="106">
        <v>22826</v>
      </c>
      <c r="G14" s="106">
        <v>4312</v>
      </c>
      <c r="H14" s="106">
        <v>2085</v>
      </c>
      <c r="I14" s="106">
        <v>15268</v>
      </c>
      <c r="J14" s="106">
        <v>14167</v>
      </c>
      <c r="K14" s="106">
        <v>983</v>
      </c>
      <c r="L14" s="106">
        <v>15348</v>
      </c>
      <c r="M14" s="106">
        <v>1476</v>
      </c>
      <c r="N14" s="105">
        <f t="shared" si="0"/>
        <v>91408</v>
      </c>
      <c r="Q14" s="72"/>
      <c r="T14" s="72"/>
    </row>
    <row r="15" spans="2:21" s="10" customFormat="1" ht="17.45" customHeight="1" x14ac:dyDescent="0.25">
      <c r="B15" s="103" t="s">
        <v>85</v>
      </c>
      <c r="C15" s="104">
        <v>92136</v>
      </c>
      <c r="D15" s="105">
        <v>9097</v>
      </c>
      <c r="E15" s="106">
        <v>18596</v>
      </c>
      <c r="F15" s="106">
        <v>44107</v>
      </c>
      <c r="G15" s="106">
        <v>7541</v>
      </c>
      <c r="H15" s="106">
        <v>4393</v>
      </c>
      <c r="I15" s="106">
        <v>27949</v>
      </c>
      <c r="J15" s="106">
        <v>18816</v>
      </c>
      <c r="K15" s="106">
        <v>1406</v>
      </c>
      <c r="L15" s="106">
        <v>24409</v>
      </c>
      <c r="M15" s="106">
        <v>2711</v>
      </c>
      <c r="N15" s="105">
        <f t="shared" si="0"/>
        <v>159025</v>
      </c>
      <c r="Q15" s="72"/>
    </row>
    <row r="16" spans="2:21" s="10" customFormat="1" ht="17.45" customHeight="1" x14ac:dyDescent="0.25">
      <c r="B16" s="103" t="s">
        <v>86</v>
      </c>
      <c r="C16" s="104">
        <v>268944</v>
      </c>
      <c r="D16" s="105">
        <v>29249</v>
      </c>
      <c r="E16" s="106">
        <v>56223</v>
      </c>
      <c r="F16" s="106">
        <v>148097</v>
      </c>
      <c r="G16" s="106">
        <v>27307</v>
      </c>
      <c r="H16" s="106">
        <v>16283</v>
      </c>
      <c r="I16" s="106">
        <v>99347</v>
      </c>
      <c r="J16" s="106">
        <v>40403</v>
      </c>
      <c r="K16" s="106">
        <v>3836</v>
      </c>
      <c r="L16" s="106">
        <v>64148</v>
      </c>
      <c r="M16" s="106">
        <v>7779</v>
      </c>
      <c r="N16" s="105">
        <f>SUM(D16:M16)</f>
        <v>492672</v>
      </c>
      <c r="Q16" s="72"/>
    </row>
    <row r="17" spans="2:21" s="10" customFormat="1" ht="17.45" customHeight="1" x14ac:dyDescent="0.25">
      <c r="B17" s="103" t="s">
        <v>87</v>
      </c>
      <c r="C17" s="104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5">
        <f t="shared" si="0"/>
        <v>0</v>
      </c>
    </row>
    <row r="18" spans="2:21" s="10" customFormat="1" ht="17.45" customHeight="1" x14ac:dyDescent="0.25">
      <c r="B18" s="103" t="s">
        <v>88</v>
      </c>
      <c r="C18" s="104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5">
        <f t="shared" si="0"/>
        <v>0</v>
      </c>
    </row>
    <row r="19" spans="2:21" s="10" customFormat="1" ht="17.45" customHeight="1" x14ac:dyDescent="0.25">
      <c r="B19" s="103" t="s">
        <v>89</v>
      </c>
      <c r="C19" s="104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5">
        <f t="shared" si="0"/>
        <v>0</v>
      </c>
    </row>
    <row r="20" spans="2:21" s="10" customFormat="1" ht="17.45" customHeight="1" x14ac:dyDescent="0.25">
      <c r="B20" s="103" t="s">
        <v>90</v>
      </c>
      <c r="C20" s="104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5">
        <f t="shared" si="0"/>
        <v>0</v>
      </c>
    </row>
    <row r="21" spans="2:21" s="10" customFormat="1" ht="12" customHeight="1" x14ac:dyDescent="0.25">
      <c r="B21" s="107"/>
      <c r="C21" s="213"/>
      <c r="D21" s="214"/>
      <c r="E21" s="108"/>
      <c r="F21" s="109"/>
      <c r="G21" s="214"/>
      <c r="H21" s="215"/>
      <c r="I21" s="109"/>
      <c r="J21" s="214"/>
      <c r="K21" s="215"/>
      <c r="L21" s="213"/>
      <c r="M21" s="216"/>
      <c r="N21" s="215"/>
      <c r="U21" s="72"/>
    </row>
    <row r="22" spans="2:21" s="10" customFormat="1" ht="24" customHeight="1" x14ac:dyDescent="0.25">
      <c r="B22" s="77" t="s">
        <v>91</v>
      </c>
      <c r="C22" s="78">
        <f>SUM(C9:C20)</f>
        <v>645246</v>
      </c>
      <c r="D22" s="78">
        <f t="shared" ref="D22:N22" si="1">SUM(D9:D20)</f>
        <v>67021</v>
      </c>
      <c r="E22" s="79">
        <f t="shared" si="1"/>
        <v>134667</v>
      </c>
      <c r="F22" s="80">
        <f t="shared" si="1"/>
        <v>289970</v>
      </c>
      <c r="G22" s="78">
        <f t="shared" si="1"/>
        <v>56585</v>
      </c>
      <c r="H22" s="79">
        <f t="shared" si="1"/>
        <v>31692</v>
      </c>
      <c r="I22" s="80">
        <f t="shared" si="1"/>
        <v>216207</v>
      </c>
      <c r="J22" s="78">
        <f t="shared" si="1"/>
        <v>149280</v>
      </c>
      <c r="K22" s="79">
        <f t="shared" si="1"/>
        <v>10933</v>
      </c>
      <c r="L22" s="80">
        <f t="shared" si="1"/>
        <v>177074</v>
      </c>
      <c r="M22" s="78">
        <f t="shared" si="1"/>
        <v>22029</v>
      </c>
      <c r="N22" s="79">
        <f t="shared" si="1"/>
        <v>1155458</v>
      </c>
      <c r="T22" s="72"/>
    </row>
    <row r="24" spans="2:21" x14ac:dyDescent="0.25">
      <c r="C24" s="227" t="s">
        <v>151</v>
      </c>
    </row>
  </sheetData>
  <mergeCells count="3">
    <mergeCell ref="C7:C8"/>
    <mergeCell ref="D7:M7"/>
    <mergeCell ref="N7:N8"/>
  </mergeCells>
  <pageMargins left="0.31496062992125984" right="0.31496062992125984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19"/>
  <sheetViews>
    <sheetView workbookViewId="0">
      <selection activeCell="F30" sqref="F30"/>
    </sheetView>
  </sheetViews>
  <sheetFormatPr baseColWidth="10" defaultColWidth="11.08984375" defaultRowHeight="12" x14ac:dyDescent="0.25"/>
  <cols>
    <col min="1" max="1" width="3.26953125" style="8" customWidth="1"/>
    <col min="2" max="2" width="9.7265625" style="8" customWidth="1"/>
    <col min="3" max="3" width="11.08984375" style="8"/>
    <col min="4" max="9" width="8.36328125" style="8" customWidth="1"/>
    <col min="10" max="10" width="11.7265625" style="8" customWidth="1"/>
    <col min="11" max="11" width="9.81640625" style="8" customWidth="1"/>
    <col min="12" max="12" width="5.26953125" style="65" customWidth="1"/>
    <col min="13" max="16384" width="11.08984375" style="8"/>
  </cols>
  <sheetData>
    <row r="1" spans="2:13" s="7" customFormat="1" ht="18" x14ac:dyDescent="0.25">
      <c r="G1" s="81" t="s">
        <v>96</v>
      </c>
      <c r="L1" s="65"/>
    </row>
    <row r="2" spans="2:13" s="7" customFormat="1" ht="11.45" customHeight="1" x14ac:dyDescent="0.25">
      <c r="G2" s="3"/>
      <c r="L2" s="65"/>
    </row>
    <row r="3" spans="2:13" s="7" customFormat="1" ht="18" x14ac:dyDescent="0.25">
      <c r="G3" s="3" t="s">
        <v>43</v>
      </c>
      <c r="L3" s="65"/>
    </row>
    <row r="4" spans="2:13" s="10" customFormat="1" ht="15" x14ac:dyDescent="0.25">
      <c r="C4" s="10" t="s">
        <v>47</v>
      </c>
      <c r="D4" s="58">
        <v>2022</v>
      </c>
      <c r="J4" s="10" t="s">
        <v>46</v>
      </c>
      <c r="K4" s="59">
        <f>Deckblatt!C9</f>
        <v>44804</v>
      </c>
      <c r="L4" s="65"/>
    </row>
    <row r="5" spans="2:13" s="7" customFormat="1" ht="18" x14ac:dyDescent="0.25">
      <c r="L5" s="65"/>
    </row>
    <row r="6" spans="2:13" s="9" customFormat="1" ht="15.6" customHeight="1" x14ac:dyDescent="0.25">
      <c r="B6" s="13"/>
      <c r="C6" s="14"/>
      <c r="D6" s="91" t="s">
        <v>53</v>
      </c>
      <c r="E6" s="92"/>
      <c r="F6" s="96"/>
      <c r="G6" s="97" t="s">
        <v>52</v>
      </c>
      <c r="H6" s="98"/>
      <c r="I6" s="95" t="s">
        <v>65</v>
      </c>
      <c r="J6" s="236" t="s">
        <v>98</v>
      </c>
      <c r="K6" s="15" t="s">
        <v>8</v>
      </c>
      <c r="L6" s="66"/>
      <c r="M6" s="15" t="s">
        <v>138</v>
      </c>
    </row>
    <row r="7" spans="2:13" s="9" customFormat="1" ht="36.6" customHeight="1" x14ac:dyDescent="0.25">
      <c r="B7" s="16" t="s">
        <v>68</v>
      </c>
      <c r="C7" s="17"/>
      <c r="D7" s="93" t="s">
        <v>48</v>
      </c>
      <c r="E7" s="94" t="s">
        <v>49</v>
      </c>
      <c r="F7" s="99" t="s">
        <v>50</v>
      </c>
      <c r="G7" s="100" t="s">
        <v>49</v>
      </c>
      <c r="H7" s="101" t="s">
        <v>51</v>
      </c>
      <c r="I7" s="102" t="s">
        <v>97</v>
      </c>
      <c r="J7" s="237"/>
      <c r="K7" s="15" t="s">
        <v>43</v>
      </c>
      <c r="L7" s="67" t="s">
        <v>64</v>
      </c>
      <c r="M7" s="217" t="s">
        <v>139</v>
      </c>
    </row>
    <row r="8" spans="2:13" ht="9.6" customHeight="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68"/>
      <c r="M8" s="18"/>
    </row>
    <row r="9" spans="2:13" ht="15" customHeight="1" x14ac:dyDescent="0.25">
      <c r="B9" s="15" t="s">
        <v>69</v>
      </c>
      <c r="C9" s="18" t="s">
        <v>2</v>
      </c>
      <c r="D9" s="178">
        <v>11</v>
      </c>
      <c r="E9" s="179"/>
      <c r="F9" s="179"/>
      <c r="G9" s="179"/>
      <c r="H9" s="179"/>
      <c r="I9" s="179"/>
      <c r="J9" s="179"/>
      <c r="K9" s="178">
        <v>11</v>
      </c>
      <c r="L9" s="180"/>
      <c r="M9" s="178"/>
    </row>
    <row r="10" spans="2:13" ht="6" customHeight="1" x14ac:dyDescent="0.25">
      <c r="B10" s="15"/>
      <c r="C10" s="18"/>
      <c r="D10" s="179"/>
      <c r="E10" s="179"/>
      <c r="F10" s="179"/>
      <c r="G10" s="179"/>
      <c r="H10" s="179"/>
      <c r="I10" s="179"/>
      <c r="J10" s="179"/>
      <c r="K10" s="179"/>
      <c r="L10" s="180"/>
      <c r="M10" s="179"/>
    </row>
    <row r="11" spans="2:13" ht="15" customHeight="1" x14ac:dyDescent="0.25">
      <c r="B11" s="15" t="s">
        <v>61</v>
      </c>
      <c r="C11" s="18" t="s">
        <v>2</v>
      </c>
      <c r="D11" s="178">
        <v>312</v>
      </c>
      <c r="E11" s="178">
        <v>42</v>
      </c>
      <c r="F11" s="178">
        <v>28</v>
      </c>
      <c r="G11" s="178">
        <v>12</v>
      </c>
      <c r="H11" s="178">
        <v>3</v>
      </c>
      <c r="I11" s="178">
        <v>54</v>
      </c>
      <c r="J11" s="179"/>
      <c r="K11" s="178">
        <v>343</v>
      </c>
      <c r="L11" s="180"/>
      <c r="M11" s="178">
        <v>227</v>
      </c>
    </row>
    <row r="12" spans="2:13" ht="6.6" customHeight="1" x14ac:dyDescent="0.25">
      <c r="B12" s="15"/>
      <c r="C12" s="18"/>
      <c r="D12" s="179"/>
      <c r="E12" s="179"/>
      <c r="F12" s="179"/>
      <c r="G12" s="179"/>
      <c r="H12" s="179"/>
      <c r="I12" s="179"/>
      <c r="J12" s="179"/>
      <c r="K12" s="179"/>
      <c r="L12" s="180"/>
      <c r="M12" s="179"/>
    </row>
    <row r="13" spans="2:13" ht="15" customHeight="1" x14ac:dyDescent="0.25">
      <c r="B13" s="15" t="s">
        <v>70</v>
      </c>
      <c r="C13" s="18" t="s">
        <v>2</v>
      </c>
      <c r="D13" s="178">
        <v>181680</v>
      </c>
      <c r="E13" s="178">
        <v>92976</v>
      </c>
      <c r="F13" s="178">
        <v>24815</v>
      </c>
      <c r="G13" s="178">
        <v>10368</v>
      </c>
      <c r="H13" s="178">
        <v>589</v>
      </c>
      <c r="I13" s="178">
        <v>103344</v>
      </c>
      <c r="J13" s="178">
        <v>125140</v>
      </c>
      <c r="K13" s="178">
        <v>332224</v>
      </c>
      <c r="L13" s="180"/>
      <c r="M13" s="178">
        <v>0</v>
      </c>
    </row>
    <row r="14" spans="2:13" ht="8.4499999999999993" customHeight="1" x14ac:dyDescent="0.25">
      <c r="B14" s="18"/>
      <c r="C14" s="18"/>
      <c r="D14" s="179"/>
      <c r="E14" s="179"/>
      <c r="F14" s="179"/>
      <c r="G14" s="179"/>
      <c r="H14" s="179"/>
      <c r="I14" s="179"/>
      <c r="J14" s="179"/>
      <c r="K14" s="179"/>
      <c r="L14" s="180"/>
      <c r="M14" s="179"/>
    </row>
    <row r="15" spans="2:13" ht="15" customHeight="1" x14ac:dyDescent="0.25">
      <c r="B15" s="15" t="s">
        <v>8</v>
      </c>
      <c r="C15" s="15" t="s">
        <v>2</v>
      </c>
      <c r="D15" s="178">
        <v>182003</v>
      </c>
      <c r="E15" s="178">
        <v>93018</v>
      </c>
      <c r="F15" s="178">
        <v>24843</v>
      </c>
      <c r="G15" s="178">
        <v>10380</v>
      </c>
      <c r="H15" s="178">
        <v>592</v>
      </c>
      <c r="I15" s="178">
        <v>103398</v>
      </c>
      <c r="J15" s="178">
        <v>125140</v>
      </c>
      <c r="K15" s="181">
        <v>332578</v>
      </c>
      <c r="L15" s="180"/>
      <c r="M15" s="181">
        <v>227</v>
      </c>
    </row>
    <row r="16" spans="2:13" ht="6" customHeight="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68"/>
      <c r="M16" s="18"/>
    </row>
    <row r="17" spans="2:3" ht="15" customHeight="1" x14ac:dyDescent="0.25">
      <c r="C17" s="60"/>
    </row>
    <row r="19" spans="2:3" x14ac:dyDescent="0.25">
      <c r="B19" s="20" t="s">
        <v>58</v>
      </c>
      <c r="C19" s="60" t="s">
        <v>124</v>
      </c>
    </row>
  </sheetData>
  <mergeCells count="1">
    <mergeCell ref="J6:J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L20"/>
  <sheetViews>
    <sheetView topLeftCell="B1" workbookViewId="0">
      <selection activeCell="G29" sqref="G29"/>
    </sheetView>
  </sheetViews>
  <sheetFormatPr baseColWidth="10" defaultColWidth="11.08984375" defaultRowHeight="12" x14ac:dyDescent="0.25"/>
  <cols>
    <col min="1" max="1" width="3.26953125" style="8" customWidth="1"/>
    <col min="2" max="2" width="9.7265625" style="8" customWidth="1"/>
    <col min="3" max="3" width="11.08984375" style="8"/>
    <col min="4" max="9" width="8.36328125" style="8" customWidth="1"/>
    <col min="10" max="10" width="11.7265625" style="8" customWidth="1"/>
    <col min="11" max="11" width="9.81640625" style="8" customWidth="1"/>
    <col min="12" max="12" width="5.26953125" style="65" customWidth="1"/>
    <col min="13" max="16384" width="11.08984375" style="8"/>
  </cols>
  <sheetData>
    <row r="1" spans="2:12" s="7" customFormat="1" ht="18" x14ac:dyDescent="0.25">
      <c r="G1" s="81" t="s">
        <v>96</v>
      </c>
      <c r="L1" s="65"/>
    </row>
    <row r="2" spans="2:12" s="7" customFormat="1" ht="9.6" customHeight="1" x14ac:dyDescent="0.25">
      <c r="G2" s="3"/>
      <c r="L2" s="65"/>
    </row>
    <row r="3" spans="2:12" s="7" customFormat="1" ht="18" x14ac:dyDescent="0.25">
      <c r="G3" s="3" t="s">
        <v>42</v>
      </c>
      <c r="L3" s="65"/>
    </row>
    <row r="4" spans="2:12" s="10" customFormat="1" ht="15" x14ac:dyDescent="0.25">
      <c r="C4" s="10" t="s">
        <v>47</v>
      </c>
      <c r="D4" s="58">
        <v>2022</v>
      </c>
      <c r="J4" s="10" t="s">
        <v>46</v>
      </c>
      <c r="K4" s="59">
        <f>Deckblatt!C9</f>
        <v>44804</v>
      </c>
      <c r="L4" s="65"/>
    </row>
    <row r="5" spans="2:12" s="7" customFormat="1" ht="18" x14ac:dyDescent="0.25">
      <c r="L5" s="65"/>
    </row>
    <row r="6" spans="2:12" s="9" customFormat="1" ht="15.6" customHeight="1" x14ac:dyDescent="0.25">
      <c r="B6" s="13"/>
      <c r="C6" s="14"/>
      <c r="D6" s="91" t="s">
        <v>137</v>
      </c>
      <c r="E6" s="92"/>
      <c r="F6" s="96"/>
      <c r="G6" s="97" t="s">
        <v>52</v>
      </c>
      <c r="H6" s="98"/>
      <c r="I6" s="95" t="s">
        <v>65</v>
      </c>
      <c r="J6" s="236" t="s">
        <v>98</v>
      </c>
      <c r="K6" s="15" t="s">
        <v>8</v>
      </c>
      <c r="L6" s="66"/>
    </row>
    <row r="7" spans="2:12" s="9" customFormat="1" ht="36.6" customHeight="1" x14ac:dyDescent="0.25">
      <c r="B7" s="16" t="s">
        <v>68</v>
      </c>
      <c r="C7" s="17"/>
      <c r="D7" s="93" t="s">
        <v>48</v>
      </c>
      <c r="E7" s="94" t="s">
        <v>49</v>
      </c>
      <c r="F7" s="99" t="s">
        <v>50</v>
      </c>
      <c r="G7" s="100" t="s">
        <v>49</v>
      </c>
      <c r="H7" s="101" t="s">
        <v>51</v>
      </c>
      <c r="I7" s="102" t="s">
        <v>97</v>
      </c>
      <c r="J7" s="237"/>
      <c r="K7" s="15" t="s">
        <v>42</v>
      </c>
      <c r="L7" s="67" t="s">
        <v>64</v>
      </c>
    </row>
    <row r="8" spans="2:12" ht="9.6" customHeight="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68"/>
    </row>
    <row r="9" spans="2:12" ht="15" customHeight="1" x14ac:dyDescent="0.25">
      <c r="B9" s="15" t="s">
        <v>69</v>
      </c>
      <c r="C9" s="18" t="s">
        <v>2</v>
      </c>
      <c r="D9" s="178">
        <v>511</v>
      </c>
      <c r="E9" s="179"/>
      <c r="F9" s="179"/>
      <c r="G9" s="179"/>
      <c r="H9" s="179"/>
      <c r="I9" s="179"/>
      <c r="J9" s="179"/>
      <c r="K9" s="178">
        <v>511</v>
      </c>
      <c r="L9" s="180"/>
    </row>
    <row r="10" spans="2:12" ht="6" customHeight="1" x14ac:dyDescent="0.25">
      <c r="B10" s="15"/>
      <c r="C10" s="18"/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2" ht="15" customHeight="1" x14ac:dyDescent="0.25">
      <c r="B11" s="15" t="s">
        <v>61</v>
      </c>
      <c r="C11" s="18" t="s">
        <v>2</v>
      </c>
      <c r="D11" s="178">
        <v>58511</v>
      </c>
      <c r="E11" s="178">
        <v>20832</v>
      </c>
      <c r="F11" s="178">
        <v>7818</v>
      </c>
      <c r="G11" s="178">
        <v>5252</v>
      </c>
      <c r="H11" s="178">
        <v>31</v>
      </c>
      <c r="I11" s="178">
        <v>26084</v>
      </c>
      <c r="J11" s="179"/>
      <c r="K11" s="178">
        <v>66360</v>
      </c>
      <c r="L11" s="180"/>
    </row>
    <row r="12" spans="2:12" ht="6.6" customHeight="1" x14ac:dyDescent="0.25">
      <c r="B12" s="15"/>
      <c r="C12" s="18"/>
      <c r="D12" s="179"/>
      <c r="E12" s="179"/>
      <c r="F12" s="179"/>
      <c r="G12" s="179"/>
      <c r="H12" s="179"/>
      <c r="I12" s="179"/>
      <c r="J12" s="179"/>
      <c r="K12" s="179"/>
      <c r="L12" s="180"/>
    </row>
    <row r="13" spans="2:12" ht="15" customHeight="1" x14ac:dyDescent="0.25">
      <c r="B13" s="15" t="s">
        <v>70</v>
      </c>
      <c r="C13" s="18" t="s">
        <v>2</v>
      </c>
      <c r="D13" s="178">
        <v>45111</v>
      </c>
      <c r="E13" s="178">
        <v>22410</v>
      </c>
      <c r="F13" s="178">
        <v>10602</v>
      </c>
      <c r="G13" s="178">
        <v>6391</v>
      </c>
      <c r="H13" s="178">
        <v>126</v>
      </c>
      <c r="I13" s="178">
        <v>28801</v>
      </c>
      <c r="J13" s="178">
        <v>56564</v>
      </c>
      <c r="K13" s="178">
        <v>112403</v>
      </c>
      <c r="L13" s="180"/>
    </row>
    <row r="14" spans="2:12" ht="8.4499999999999993" customHeight="1" x14ac:dyDescent="0.25">
      <c r="B14" s="18"/>
      <c r="C14" s="18"/>
      <c r="D14" s="179"/>
      <c r="E14" s="179"/>
      <c r="F14" s="179"/>
      <c r="G14" s="179"/>
      <c r="H14" s="179"/>
      <c r="I14" s="179"/>
      <c r="J14" s="179"/>
      <c r="K14" s="179"/>
      <c r="L14" s="180"/>
    </row>
    <row r="15" spans="2:12" ht="15" customHeight="1" x14ac:dyDescent="0.25">
      <c r="B15" s="15" t="s">
        <v>8</v>
      </c>
      <c r="C15" s="15" t="s">
        <v>2</v>
      </c>
      <c r="D15" s="178">
        <v>104133</v>
      </c>
      <c r="E15" s="178">
        <v>43242</v>
      </c>
      <c r="F15" s="178">
        <v>18420</v>
      </c>
      <c r="G15" s="178">
        <v>11643</v>
      </c>
      <c r="H15" s="178">
        <v>157</v>
      </c>
      <c r="I15" s="178">
        <v>54885</v>
      </c>
      <c r="J15" s="178">
        <v>56564</v>
      </c>
      <c r="K15" s="181">
        <v>179274</v>
      </c>
      <c r="L15" s="180"/>
    </row>
    <row r="16" spans="2:12" ht="6" customHeight="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68"/>
    </row>
    <row r="17" spans="2:3" ht="15" customHeight="1" x14ac:dyDescent="0.25">
      <c r="C17" s="60"/>
    </row>
    <row r="18" spans="2:3" ht="15" customHeight="1" x14ac:dyDescent="0.25">
      <c r="B18" s="20" t="s">
        <v>58</v>
      </c>
      <c r="C18" s="60" t="s">
        <v>99</v>
      </c>
    </row>
    <row r="19" spans="2:3" ht="15" customHeight="1" x14ac:dyDescent="0.25">
      <c r="C19" s="60" t="s">
        <v>100</v>
      </c>
    </row>
    <row r="20" spans="2:3" ht="15" customHeight="1" x14ac:dyDescent="0.25"/>
  </sheetData>
  <mergeCells count="1">
    <mergeCell ref="J6:J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1"/>
  <sheetViews>
    <sheetView topLeftCell="A7" workbookViewId="0">
      <selection activeCell="I23" sqref="I23"/>
    </sheetView>
  </sheetViews>
  <sheetFormatPr baseColWidth="10" defaultRowHeight="18" x14ac:dyDescent="0.25"/>
  <cols>
    <col min="1" max="1" width="3.54296875" customWidth="1"/>
    <col min="2" max="2" width="10.453125" customWidth="1"/>
    <col min="3" max="3" width="14.08984375" customWidth="1"/>
    <col min="4" max="4" width="10.26953125" customWidth="1"/>
    <col min="5" max="5" width="10.26953125" style="187" customWidth="1"/>
    <col min="6" max="7" width="10.26953125" customWidth="1"/>
  </cols>
  <sheetData>
    <row r="1" spans="1:7" s="7" customFormat="1" x14ac:dyDescent="0.25">
      <c r="A1" s="3"/>
      <c r="D1" s="3" t="s">
        <v>44</v>
      </c>
      <c r="E1" s="182"/>
    </row>
    <row r="2" spans="1:7" s="7" customFormat="1" ht="10.9" customHeight="1" x14ac:dyDescent="0.25">
      <c r="A2" s="3"/>
      <c r="D2" s="3"/>
      <c r="E2" s="182"/>
    </row>
    <row r="3" spans="1:7" s="7" customFormat="1" x14ac:dyDescent="0.25">
      <c r="A3" s="3"/>
      <c r="D3" s="3" t="s">
        <v>101</v>
      </c>
      <c r="E3" s="182"/>
    </row>
    <row r="4" spans="1:7" s="10" customFormat="1" ht="15.75" x14ac:dyDescent="0.25">
      <c r="A4" s="11"/>
    </row>
    <row r="5" spans="1:7" s="10" customFormat="1" ht="15.75" x14ac:dyDescent="0.25">
      <c r="A5" s="11"/>
      <c r="B5" s="10" t="s">
        <v>47</v>
      </c>
      <c r="C5" s="58">
        <v>2022</v>
      </c>
      <c r="E5" s="73" t="s">
        <v>46</v>
      </c>
      <c r="F5" s="59">
        <f>Deckblatt!C9</f>
        <v>44804</v>
      </c>
    </row>
    <row r="6" spans="1:7" s="10" customFormat="1" ht="15.75" x14ac:dyDescent="0.25">
      <c r="A6" s="11"/>
      <c r="C6" s="116"/>
      <c r="D6" s="50"/>
      <c r="E6" s="184"/>
      <c r="F6" s="117"/>
    </row>
    <row r="7" spans="1:7" s="10" customFormat="1" ht="15.75" x14ac:dyDescent="0.25">
      <c r="A7" s="11"/>
      <c r="B7" s="118" t="s">
        <v>105</v>
      </c>
      <c r="C7" s="58"/>
      <c r="E7" s="73"/>
      <c r="F7" s="59"/>
    </row>
    <row r="8" spans="1:7" s="10" customFormat="1" ht="15.75" x14ac:dyDescent="0.25">
      <c r="A8" s="11"/>
      <c r="C8" s="58"/>
      <c r="E8" s="73"/>
      <c r="F8" s="59"/>
    </row>
    <row r="9" spans="1:7" s="10" customFormat="1" ht="38.25" x14ac:dyDescent="0.25">
      <c r="A9" s="11"/>
      <c r="C9" s="125" t="s">
        <v>120</v>
      </c>
      <c r="D9" s="126" t="s">
        <v>104</v>
      </c>
      <c r="E9" s="183" t="s">
        <v>110</v>
      </c>
      <c r="F9" s="126" t="s">
        <v>103</v>
      </c>
      <c r="G9" s="127" t="s">
        <v>108</v>
      </c>
    </row>
    <row r="10" spans="1:7" s="10" customFormat="1" ht="15.75" x14ac:dyDescent="0.25">
      <c r="A10" s="11"/>
      <c r="C10" s="195">
        <v>66360</v>
      </c>
      <c r="D10" s="191">
        <v>11527</v>
      </c>
      <c r="E10" s="192">
        <v>129826.78</v>
      </c>
      <c r="F10" s="190">
        <f>E10/D10</f>
        <v>11.262842023076256</v>
      </c>
      <c r="G10" s="191">
        <v>6794</v>
      </c>
    </row>
    <row r="11" spans="1:7" s="10" customFormat="1" ht="15.75" x14ac:dyDescent="0.25">
      <c r="A11" s="11"/>
      <c r="B11" s="113" t="s">
        <v>102</v>
      </c>
      <c r="D11" s="188"/>
      <c r="E11" s="194"/>
      <c r="F11" s="193"/>
      <c r="G11" s="193"/>
    </row>
    <row r="12" spans="1:7" s="10" customFormat="1" ht="15.75" x14ac:dyDescent="0.25">
      <c r="A12" s="11"/>
      <c r="B12" s="114" t="s">
        <v>7</v>
      </c>
      <c r="C12" s="112" t="s">
        <v>140</v>
      </c>
      <c r="D12" s="191">
        <v>123</v>
      </c>
      <c r="E12" s="192">
        <v>3402.79</v>
      </c>
      <c r="F12" s="190">
        <f t="shared" ref="F12:F18" si="0">E12/D12</f>
        <v>27.664959349593495</v>
      </c>
      <c r="G12" s="196"/>
    </row>
    <row r="13" spans="1:7" s="10" customFormat="1" ht="15.75" x14ac:dyDescent="0.25">
      <c r="A13" s="11"/>
      <c r="B13" s="119"/>
      <c r="C13" s="112" t="s">
        <v>141</v>
      </c>
      <c r="D13" s="191">
        <v>37</v>
      </c>
      <c r="E13" s="192">
        <v>975.2</v>
      </c>
      <c r="F13" s="190">
        <f t="shared" si="0"/>
        <v>26.356756756756759</v>
      </c>
      <c r="G13" s="196"/>
    </row>
    <row r="14" spans="1:7" s="10" customFormat="1" ht="15.75" x14ac:dyDescent="0.25">
      <c r="A14" s="11"/>
      <c r="B14" s="119"/>
      <c r="C14" s="112" t="s">
        <v>142</v>
      </c>
      <c r="D14" s="191">
        <v>1</v>
      </c>
      <c r="E14" s="192">
        <v>480</v>
      </c>
      <c r="F14" s="190">
        <f t="shared" si="0"/>
        <v>480</v>
      </c>
      <c r="G14" s="196"/>
    </row>
    <row r="15" spans="1:7" s="10" customFormat="1" ht="15.75" x14ac:dyDescent="0.25">
      <c r="A15" s="11"/>
      <c r="B15" s="115"/>
      <c r="C15" s="112" t="s">
        <v>147</v>
      </c>
      <c r="D15" s="191">
        <v>0</v>
      </c>
      <c r="E15" s="192">
        <v>0</v>
      </c>
      <c r="F15" s="190"/>
      <c r="G15" s="196"/>
    </row>
    <row r="16" spans="1:7" s="10" customFormat="1" ht="15.75" x14ac:dyDescent="0.25">
      <c r="A16" s="11"/>
      <c r="B16" s="114" t="s">
        <v>106</v>
      </c>
      <c r="C16" s="112" t="s">
        <v>140</v>
      </c>
      <c r="D16" s="191">
        <v>8810</v>
      </c>
      <c r="E16" s="192">
        <v>99247.5</v>
      </c>
      <c r="F16" s="190">
        <f t="shared" si="0"/>
        <v>11.265323496027241</v>
      </c>
      <c r="G16" s="191">
        <v>5481</v>
      </c>
    </row>
    <row r="17" spans="1:7" s="50" customFormat="1" ht="15.75" x14ac:dyDescent="0.25">
      <c r="A17" s="48"/>
      <c r="B17" s="119" t="s">
        <v>107</v>
      </c>
      <c r="C17" s="112" t="s">
        <v>141</v>
      </c>
      <c r="D17" s="191">
        <v>2537</v>
      </c>
      <c r="E17" s="192">
        <v>25657.55</v>
      </c>
      <c r="F17" s="190">
        <f t="shared" si="0"/>
        <v>10.113342530547891</v>
      </c>
      <c r="G17" s="191">
        <v>1312</v>
      </c>
    </row>
    <row r="18" spans="1:7" s="50" customFormat="1" ht="15.75" x14ac:dyDescent="0.25">
      <c r="A18" s="48"/>
      <c r="B18" s="119"/>
      <c r="C18" s="112" t="s">
        <v>142</v>
      </c>
      <c r="D18" s="191">
        <v>19</v>
      </c>
      <c r="E18" s="192">
        <v>63.74</v>
      </c>
      <c r="F18" s="190">
        <f t="shared" si="0"/>
        <v>3.3547368421052632</v>
      </c>
      <c r="G18" s="191">
        <v>1</v>
      </c>
    </row>
    <row r="19" spans="1:7" s="50" customFormat="1" ht="15.75" x14ac:dyDescent="0.25">
      <c r="A19" s="48"/>
      <c r="B19" s="115"/>
      <c r="C19" s="112" t="s">
        <v>147</v>
      </c>
      <c r="D19" s="191">
        <v>0</v>
      </c>
      <c r="E19" s="192">
        <v>0</v>
      </c>
      <c r="F19" s="190"/>
      <c r="G19" s="191">
        <v>0</v>
      </c>
    </row>
    <row r="20" spans="1:7" s="50" customFormat="1" ht="15.75" x14ac:dyDescent="0.25">
      <c r="A20" s="48"/>
      <c r="C20" s="116"/>
      <c r="E20" s="184"/>
      <c r="F20" s="117"/>
    </row>
    <row r="21" spans="1:7" s="10" customFormat="1" ht="15.75" x14ac:dyDescent="0.25">
      <c r="A21" s="11"/>
      <c r="B21" s="118" t="s">
        <v>109</v>
      </c>
      <c r="C21" s="58"/>
      <c r="E21" s="73"/>
      <c r="F21" s="59"/>
    </row>
    <row r="22" spans="1:7" s="10" customFormat="1" ht="15.75" x14ac:dyDescent="0.25">
      <c r="A22" s="11"/>
      <c r="C22" s="58"/>
      <c r="E22" s="73"/>
      <c r="F22" s="59"/>
    </row>
    <row r="23" spans="1:7" s="10" customFormat="1" ht="38.25" x14ac:dyDescent="0.25">
      <c r="A23" s="11"/>
      <c r="C23" s="125" t="s">
        <v>120</v>
      </c>
      <c r="D23" s="126" t="s">
        <v>104</v>
      </c>
      <c r="E23" s="183" t="s">
        <v>110</v>
      </c>
      <c r="F23" s="126" t="s">
        <v>103</v>
      </c>
      <c r="G23" s="127" t="s">
        <v>108</v>
      </c>
    </row>
    <row r="24" spans="1:7" s="10" customFormat="1" ht="15.75" x14ac:dyDescent="0.25">
      <c r="A24" s="11"/>
      <c r="C24" s="191">
        <v>112403</v>
      </c>
      <c r="D24" s="191">
        <v>14057</v>
      </c>
      <c r="E24" s="192">
        <v>142383.47</v>
      </c>
      <c r="F24" s="190">
        <f>E24/D24</f>
        <v>10.129008323255318</v>
      </c>
      <c r="G24" s="110">
        <v>7361</v>
      </c>
    </row>
    <row r="25" spans="1:7" s="10" customFormat="1" ht="15.75" x14ac:dyDescent="0.25">
      <c r="A25" s="11"/>
      <c r="B25" s="113" t="s">
        <v>102</v>
      </c>
      <c r="C25" s="6"/>
      <c r="D25" s="188"/>
      <c r="E25" s="194"/>
      <c r="F25" s="111"/>
      <c r="G25" s="111"/>
    </row>
    <row r="26" spans="1:7" s="10" customFormat="1" ht="15.75" x14ac:dyDescent="0.25">
      <c r="A26" s="11"/>
      <c r="B26" s="114" t="s">
        <v>106</v>
      </c>
      <c r="C26" s="112" t="s">
        <v>140</v>
      </c>
      <c r="D26" s="191">
        <v>10721</v>
      </c>
      <c r="E26" s="192">
        <v>110228.15</v>
      </c>
      <c r="F26" s="190">
        <f>E26/D26</f>
        <v>10.281517582315082</v>
      </c>
      <c r="G26" s="138">
        <v>5590</v>
      </c>
    </row>
    <row r="27" spans="1:7" s="10" customFormat="1" ht="15.75" x14ac:dyDescent="0.25">
      <c r="A27" s="11"/>
      <c r="B27" s="119" t="s">
        <v>107</v>
      </c>
      <c r="C27" s="112" t="s">
        <v>141</v>
      </c>
      <c r="D27" s="191">
        <v>3304</v>
      </c>
      <c r="E27" s="192">
        <v>32016.52</v>
      </c>
      <c r="F27" s="190">
        <f>E27/D27</f>
        <v>9.6902300242130757</v>
      </c>
      <c r="G27" s="138">
        <v>1770</v>
      </c>
    </row>
    <row r="28" spans="1:7" s="10" customFormat="1" ht="15.75" x14ac:dyDescent="0.25">
      <c r="A28" s="11"/>
      <c r="B28" s="119"/>
      <c r="C28" s="112" t="s">
        <v>142</v>
      </c>
      <c r="D28" s="191">
        <v>32</v>
      </c>
      <c r="E28" s="192">
        <v>138.80000000000001</v>
      </c>
      <c r="F28" s="190">
        <f>E28/D28</f>
        <v>4.3375000000000004</v>
      </c>
      <c r="G28" s="138">
        <v>1</v>
      </c>
    </row>
    <row r="29" spans="1:7" s="10" customFormat="1" ht="15.75" x14ac:dyDescent="0.25">
      <c r="A29" s="11"/>
      <c r="B29" s="115"/>
      <c r="C29" s="112" t="s">
        <v>147</v>
      </c>
      <c r="D29" s="191"/>
      <c r="E29" s="192"/>
      <c r="F29" s="190"/>
      <c r="G29" s="138"/>
    </row>
    <row r="30" spans="1:7" s="133" customFormat="1" ht="15.75" x14ac:dyDescent="0.25">
      <c r="A30" s="132"/>
      <c r="C30" s="134"/>
      <c r="E30" s="185"/>
      <c r="F30" s="135"/>
    </row>
    <row r="31" spans="1:7" s="133" customFormat="1" ht="15.75" x14ac:dyDescent="0.25">
      <c r="A31" s="132"/>
      <c r="B31" s="118" t="s">
        <v>115</v>
      </c>
      <c r="C31" s="134"/>
      <c r="D31" s="126" t="s">
        <v>104</v>
      </c>
      <c r="E31" s="126" t="s">
        <v>63</v>
      </c>
      <c r="F31" s="135"/>
    </row>
    <row r="32" spans="1:7" s="133" customFormat="1" ht="15.75" x14ac:dyDescent="0.25">
      <c r="A32" s="132"/>
      <c r="C32" s="112" t="s">
        <v>140</v>
      </c>
      <c r="D32" s="199">
        <f t="shared" ref="D32:E34" si="1">D12+D16+D26</f>
        <v>19654</v>
      </c>
      <c r="E32" s="199">
        <f t="shared" si="1"/>
        <v>212878.44</v>
      </c>
      <c r="F32" s="135"/>
    </row>
    <row r="33" spans="1:6" s="133" customFormat="1" ht="15.75" x14ac:dyDescent="0.25">
      <c r="A33" s="132"/>
      <c r="C33" s="112" t="s">
        <v>141</v>
      </c>
      <c r="D33" s="199">
        <f t="shared" si="1"/>
        <v>5878</v>
      </c>
      <c r="E33" s="199">
        <f t="shared" si="1"/>
        <v>58649.270000000004</v>
      </c>
      <c r="F33" s="135"/>
    </row>
    <row r="34" spans="1:6" s="133" customFormat="1" ht="15.75" x14ac:dyDescent="0.25">
      <c r="A34" s="132"/>
      <c r="C34" s="112" t="s">
        <v>142</v>
      </c>
      <c r="D34" s="199">
        <f t="shared" si="1"/>
        <v>52</v>
      </c>
      <c r="E34" s="199">
        <f t="shared" si="1"/>
        <v>682.54</v>
      </c>
      <c r="F34" s="135"/>
    </row>
    <row r="35" spans="1:6" s="61" customFormat="1" ht="15.75" thickBot="1" x14ac:dyDescent="0.25">
      <c r="C35" s="112" t="s">
        <v>147</v>
      </c>
      <c r="D35" s="219">
        <f>D19</f>
        <v>0</v>
      </c>
      <c r="E35" s="219">
        <f>E19</f>
        <v>0</v>
      </c>
    </row>
    <row r="36" spans="1:6" s="61" customFormat="1" ht="15" x14ac:dyDescent="0.2">
      <c r="D36" s="218">
        <f>SUM(D32:D35)</f>
        <v>25584</v>
      </c>
      <c r="E36" s="218">
        <f>SUM(E32:E35)</f>
        <v>272210.25</v>
      </c>
    </row>
    <row r="37" spans="1:6" s="61" customFormat="1" ht="15" x14ac:dyDescent="0.2">
      <c r="E37" s="186"/>
    </row>
    <row r="38" spans="1:6" s="61" customFormat="1" ht="15" x14ac:dyDescent="0.2">
      <c r="E38" s="186"/>
    </row>
    <row r="39" spans="1:6" s="61" customFormat="1" ht="15" x14ac:dyDescent="0.2">
      <c r="E39" s="186"/>
    </row>
    <row r="40" spans="1:6" s="61" customFormat="1" ht="15" x14ac:dyDescent="0.2">
      <c r="E40" s="186"/>
    </row>
    <row r="41" spans="1:6" s="61" customFormat="1" ht="15" x14ac:dyDescent="0.2">
      <c r="E41" s="186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2"/>
  <sheetViews>
    <sheetView tabSelected="1" workbookViewId="0">
      <selection activeCell="E33" sqref="E33"/>
    </sheetView>
  </sheetViews>
  <sheetFormatPr baseColWidth="10" defaultRowHeight="18" x14ac:dyDescent="0.25"/>
  <cols>
    <col min="1" max="1" width="3.54296875" customWidth="1"/>
    <col min="2" max="4" width="12.453125" customWidth="1"/>
    <col min="5" max="5" width="12.453125" style="187" customWidth="1"/>
    <col min="6" max="9" width="8.81640625" customWidth="1"/>
  </cols>
  <sheetData>
    <row r="1" spans="1:9" s="7" customFormat="1" x14ac:dyDescent="0.25">
      <c r="A1" s="3"/>
      <c r="B1" s="238" t="s">
        <v>44</v>
      </c>
      <c r="C1" s="238"/>
      <c r="D1" s="238"/>
      <c r="E1" s="238"/>
      <c r="F1" s="238"/>
      <c r="G1" s="238"/>
      <c r="H1" s="238"/>
      <c r="I1" s="238"/>
    </row>
    <row r="2" spans="1:9" s="7" customFormat="1" ht="10.9" customHeight="1" x14ac:dyDescent="0.25">
      <c r="A2" s="3"/>
      <c r="D2" s="3"/>
      <c r="E2" s="182"/>
    </row>
    <row r="3" spans="1:9" s="7" customFormat="1" x14ac:dyDescent="0.25">
      <c r="A3" s="3"/>
      <c r="B3" s="238" t="s">
        <v>111</v>
      </c>
      <c r="C3" s="238"/>
      <c r="D3" s="238"/>
      <c r="E3" s="238"/>
      <c r="F3" s="238"/>
      <c r="G3" s="238"/>
      <c r="H3" s="238"/>
      <c r="I3" s="238"/>
    </row>
    <row r="4" spans="1:9" s="10" customFormat="1" ht="15.75" x14ac:dyDescent="0.25">
      <c r="A4" s="11"/>
    </row>
    <row r="5" spans="1:9" s="10" customFormat="1" ht="15.75" x14ac:dyDescent="0.25">
      <c r="A5" s="11"/>
      <c r="B5" s="10" t="s">
        <v>47</v>
      </c>
      <c r="C5" s="58">
        <v>2022</v>
      </c>
      <c r="G5" s="73" t="s">
        <v>46</v>
      </c>
      <c r="H5" s="59">
        <f>Deckblatt!C9</f>
        <v>44804</v>
      </c>
    </row>
    <row r="6" spans="1:9" s="10" customFormat="1" ht="15.75" x14ac:dyDescent="0.25">
      <c r="A6" s="11"/>
      <c r="B6" s="11"/>
      <c r="C6" s="58"/>
      <c r="E6" s="73"/>
      <c r="F6" s="59"/>
    </row>
    <row r="7" spans="1:9" s="10" customFormat="1" ht="15.75" x14ac:dyDescent="0.25">
      <c r="A7" s="11"/>
      <c r="B7" s="136" t="s">
        <v>105</v>
      </c>
      <c r="C7" s="58"/>
      <c r="E7" s="73"/>
      <c r="F7" s="59"/>
    </row>
    <row r="8" spans="1:9" s="10" customFormat="1" ht="15.75" x14ac:dyDescent="0.25">
      <c r="A8" s="11"/>
      <c r="C8" s="58"/>
      <c r="E8" s="73"/>
      <c r="F8" s="59"/>
    </row>
    <row r="9" spans="1:9" s="10" customFormat="1" ht="38.25" x14ac:dyDescent="0.25">
      <c r="A9" s="11"/>
      <c r="C9" s="128" t="s">
        <v>120</v>
      </c>
      <c r="D9" s="129" t="s">
        <v>112</v>
      </c>
      <c r="E9" s="189" t="s">
        <v>113</v>
      </c>
      <c r="F9" s="129" t="s">
        <v>114</v>
      </c>
      <c r="G9" s="130" t="s">
        <v>122</v>
      </c>
    </row>
    <row r="10" spans="1:9" s="10" customFormat="1" ht="15.75" x14ac:dyDescent="0.25">
      <c r="A10" s="11"/>
      <c r="C10" s="195">
        <v>66360</v>
      </c>
      <c r="D10" s="191">
        <v>22988</v>
      </c>
      <c r="E10" s="192">
        <v>681183.16</v>
      </c>
      <c r="F10" s="190"/>
      <c r="G10" s="191">
        <v>15938</v>
      </c>
    </row>
    <row r="11" spans="1:9" s="10" customFormat="1" ht="15.75" x14ac:dyDescent="0.25">
      <c r="A11" s="11"/>
      <c r="B11" s="113" t="s">
        <v>102</v>
      </c>
      <c r="C11" s="111"/>
      <c r="D11" s="188"/>
      <c r="E11" s="194"/>
      <c r="F11" s="193"/>
      <c r="G11" s="193"/>
    </row>
    <row r="12" spans="1:9" s="10" customFormat="1" ht="15.75" x14ac:dyDescent="0.25">
      <c r="A12" s="11"/>
      <c r="B12" s="114" t="s">
        <v>7</v>
      </c>
      <c r="C12" s="112" t="s">
        <v>54</v>
      </c>
      <c r="D12" s="191">
        <v>179</v>
      </c>
      <c r="E12" s="192">
        <v>4388.25</v>
      </c>
      <c r="F12" s="190">
        <f t="shared" ref="F12:F19" si="0">E12/D12</f>
        <v>24.515363128491622</v>
      </c>
      <c r="G12" s="196"/>
    </row>
    <row r="13" spans="1:9" s="10" customFormat="1" ht="15.75" x14ac:dyDescent="0.25">
      <c r="A13" s="11"/>
      <c r="B13" s="119"/>
      <c r="C13" s="112" t="s">
        <v>1</v>
      </c>
      <c r="D13" s="191">
        <v>30</v>
      </c>
      <c r="E13" s="192">
        <v>394.31</v>
      </c>
      <c r="F13" s="190">
        <f t="shared" si="0"/>
        <v>13.143666666666666</v>
      </c>
      <c r="G13" s="196"/>
    </row>
    <row r="14" spans="1:9" s="10" customFormat="1" ht="15.75" x14ac:dyDescent="0.25">
      <c r="A14" s="11"/>
      <c r="B14" s="119"/>
      <c r="C14" s="112" t="s">
        <v>0</v>
      </c>
      <c r="D14" s="191">
        <v>1126</v>
      </c>
      <c r="E14" s="192">
        <v>28120.07</v>
      </c>
      <c r="F14" s="190">
        <f t="shared" si="0"/>
        <v>24.97341918294849</v>
      </c>
      <c r="G14" s="196"/>
    </row>
    <row r="15" spans="1:9" s="10" customFormat="1" ht="15.75" x14ac:dyDescent="0.25">
      <c r="A15" s="11"/>
      <c r="B15" s="115"/>
      <c r="C15" s="112" t="s">
        <v>55</v>
      </c>
      <c r="D15" s="191">
        <v>216</v>
      </c>
      <c r="E15" s="192">
        <v>17642</v>
      </c>
      <c r="F15" s="190">
        <f t="shared" si="0"/>
        <v>81.675925925925924</v>
      </c>
      <c r="G15" s="196"/>
    </row>
    <row r="16" spans="1:9" s="10" customFormat="1" ht="15.75" x14ac:dyDescent="0.25">
      <c r="A16" s="11"/>
      <c r="B16" s="114" t="s">
        <v>106</v>
      </c>
      <c r="C16" s="112" t="s">
        <v>54</v>
      </c>
      <c r="D16" s="191">
        <v>2476</v>
      </c>
      <c r="E16" s="192">
        <v>73865</v>
      </c>
      <c r="F16" s="190">
        <f t="shared" si="0"/>
        <v>29.832390953150242</v>
      </c>
      <c r="G16" s="191">
        <v>973</v>
      </c>
    </row>
    <row r="17" spans="1:9" s="50" customFormat="1" ht="15.75" x14ac:dyDescent="0.25">
      <c r="A17" s="48"/>
      <c r="B17" s="119" t="s">
        <v>107</v>
      </c>
      <c r="C17" s="112" t="s">
        <v>1</v>
      </c>
      <c r="D17" s="191">
        <v>493</v>
      </c>
      <c r="E17" s="192">
        <v>7803.7</v>
      </c>
      <c r="F17" s="190">
        <f t="shared" si="0"/>
        <v>15.829006085192697</v>
      </c>
      <c r="G17" s="191">
        <v>241</v>
      </c>
    </row>
    <row r="18" spans="1:9" s="50" customFormat="1" ht="15.75" x14ac:dyDescent="0.25">
      <c r="A18" s="48"/>
      <c r="B18" s="119"/>
      <c r="C18" s="112" t="s">
        <v>0</v>
      </c>
      <c r="D18" s="191">
        <v>15612</v>
      </c>
      <c r="E18" s="192">
        <v>360999.53</v>
      </c>
      <c r="F18" s="190">
        <f t="shared" si="0"/>
        <v>23.123208429413275</v>
      </c>
      <c r="G18" s="191">
        <v>13008</v>
      </c>
    </row>
    <row r="19" spans="1:9" s="50" customFormat="1" ht="15.75" x14ac:dyDescent="0.25">
      <c r="A19" s="48"/>
      <c r="B19" s="115"/>
      <c r="C19" s="112" t="s">
        <v>55</v>
      </c>
      <c r="D19" s="191">
        <v>2856</v>
      </c>
      <c r="E19" s="192">
        <v>187970.30000000002</v>
      </c>
      <c r="F19" s="190">
        <f t="shared" si="0"/>
        <v>65.815931372549031</v>
      </c>
      <c r="G19" s="191">
        <v>1716</v>
      </c>
    </row>
    <row r="20" spans="1:9" s="50" customFormat="1" ht="15.75" x14ac:dyDescent="0.25">
      <c r="A20" s="48"/>
      <c r="C20" s="116"/>
      <c r="E20" s="184"/>
      <c r="F20" s="117"/>
    </row>
    <row r="21" spans="1:9" s="10" customFormat="1" ht="15.75" x14ac:dyDescent="0.25">
      <c r="A21" s="11"/>
      <c r="B21" s="136" t="s">
        <v>109</v>
      </c>
      <c r="C21" s="58"/>
      <c r="E21" s="73"/>
      <c r="F21" s="59"/>
    </row>
    <row r="22" spans="1:9" s="10" customFormat="1" ht="15.75" x14ac:dyDescent="0.25">
      <c r="A22" s="11"/>
      <c r="C22" s="58"/>
      <c r="E22" s="73"/>
      <c r="F22" s="59"/>
    </row>
    <row r="23" spans="1:9" s="10" customFormat="1" ht="38.25" x14ac:dyDescent="0.25">
      <c r="A23" s="11"/>
      <c r="C23" s="128" t="s">
        <v>120</v>
      </c>
      <c r="D23" s="129" t="s">
        <v>112</v>
      </c>
      <c r="E23" s="189" t="s">
        <v>113</v>
      </c>
      <c r="F23" s="129" t="s">
        <v>114</v>
      </c>
      <c r="G23" s="130" t="s">
        <v>108</v>
      </c>
      <c r="H23" s="130" t="s">
        <v>123</v>
      </c>
      <c r="I23" s="175" t="s">
        <v>125</v>
      </c>
    </row>
    <row r="24" spans="1:9" s="10" customFormat="1" ht="15.75" x14ac:dyDescent="0.25">
      <c r="A24" s="11"/>
      <c r="C24" s="191">
        <v>112403</v>
      </c>
      <c r="D24" s="191">
        <v>21697</v>
      </c>
      <c r="E24" s="192">
        <v>505686.05</v>
      </c>
      <c r="F24" s="190">
        <f>E24/D24</f>
        <v>23.306726736415172</v>
      </c>
      <c r="G24" s="191">
        <v>16012</v>
      </c>
      <c r="H24" s="191">
        <v>2677</v>
      </c>
      <c r="I24" s="191">
        <v>73250.98</v>
      </c>
    </row>
    <row r="25" spans="1:9" s="10" customFormat="1" ht="15.75" x14ac:dyDescent="0.25">
      <c r="A25" s="11"/>
      <c r="B25" s="113" t="s">
        <v>155</v>
      </c>
      <c r="C25" s="111"/>
      <c r="D25" s="188"/>
      <c r="E25" s="194"/>
      <c r="F25" s="111"/>
      <c r="G25" s="193"/>
      <c r="H25" s="193"/>
      <c r="I25" s="193"/>
    </row>
    <row r="26" spans="1:9" s="10" customFormat="1" ht="15.75" x14ac:dyDescent="0.25">
      <c r="A26" s="11"/>
      <c r="B26" s="114" t="s">
        <v>106</v>
      </c>
      <c r="C26" s="112" t="s">
        <v>156</v>
      </c>
      <c r="D26" s="191">
        <v>3087</v>
      </c>
      <c r="E26" s="192">
        <v>86206</v>
      </c>
      <c r="F26" s="190">
        <f>E26/D26</f>
        <v>27.925494007126659</v>
      </c>
      <c r="G26" s="198">
        <v>1141</v>
      </c>
      <c r="H26" s="198">
        <v>52</v>
      </c>
      <c r="I26" s="198">
        <v>1509.7</v>
      </c>
    </row>
    <row r="27" spans="1:9" s="10" customFormat="1" ht="15.75" x14ac:dyDescent="0.25">
      <c r="A27" s="11"/>
      <c r="B27" s="119"/>
      <c r="C27" s="112" t="s">
        <v>157</v>
      </c>
      <c r="D27" s="191">
        <v>17769</v>
      </c>
      <c r="E27" s="192">
        <v>366191.35</v>
      </c>
      <c r="F27" s="190">
        <f>E27/D27</f>
        <v>20.608438854184254</v>
      </c>
      <c r="G27" s="198">
        <v>14434</v>
      </c>
      <c r="H27" s="198">
        <v>2233</v>
      </c>
      <c r="I27" s="198">
        <v>46749.78</v>
      </c>
    </row>
    <row r="28" spans="1:9" s="10" customFormat="1" ht="15.75" x14ac:dyDescent="0.25">
      <c r="A28" s="11"/>
      <c r="B28" s="115"/>
      <c r="C28" s="112" t="s">
        <v>158</v>
      </c>
      <c r="D28" s="191">
        <v>841</v>
      </c>
      <c r="E28" s="192">
        <v>53288.7</v>
      </c>
      <c r="F28" s="190">
        <f>E28/D28</f>
        <v>63.363495838287747</v>
      </c>
      <c r="G28" s="198">
        <v>437</v>
      </c>
      <c r="H28" s="198">
        <v>392</v>
      </c>
      <c r="I28" s="198">
        <v>24991.5</v>
      </c>
    </row>
    <row r="29" spans="1:9" s="133" customFormat="1" ht="15.75" x14ac:dyDescent="0.25">
      <c r="A29" s="132"/>
      <c r="C29" s="134"/>
      <c r="E29" s="185"/>
      <c r="F29" s="135"/>
      <c r="H29" s="174"/>
    </row>
    <row r="30" spans="1:9" s="61" customFormat="1" ht="15" x14ac:dyDescent="0.2">
      <c r="E30" s="186"/>
    </row>
    <row r="31" spans="1:9" s="61" customFormat="1" ht="15" x14ac:dyDescent="0.2">
      <c r="E31" s="186"/>
    </row>
    <row r="32" spans="1:9" s="61" customFormat="1" ht="15" x14ac:dyDescent="0.2">
      <c r="E32" s="186"/>
    </row>
  </sheetData>
  <mergeCells count="2">
    <mergeCell ref="B1:I1"/>
    <mergeCell ref="B3:I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3"/>
  <sheetViews>
    <sheetView topLeftCell="A13" workbookViewId="0">
      <selection activeCell="F39" sqref="F39"/>
    </sheetView>
  </sheetViews>
  <sheetFormatPr baseColWidth="10" defaultRowHeight="18" x14ac:dyDescent="0.25"/>
  <cols>
    <col min="1" max="1" width="3.54296875" customWidth="1"/>
    <col min="2" max="4" width="12.1796875" customWidth="1"/>
    <col min="5" max="5" width="12.1796875" style="187" customWidth="1"/>
    <col min="6" max="7" width="12.1796875" customWidth="1"/>
  </cols>
  <sheetData>
    <row r="1" spans="1:7" s="7" customFormat="1" x14ac:dyDescent="0.25">
      <c r="A1" s="3"/>
      <c r="B1" s="238" t="s">
        <v>44</v>
      </c>
      <c r="C1" s="238"/>
      <c r="D1" s="238"/>
      <c r="E1" s="238"/>
      <c r="F1" s="238"/>
      <c r="G1" s="238"/>
    </row>
    <row r="2" spans="1:7" s="7" customFormat="1" ht="10.9" customHeight="1" x14ac:dyDescent="0.25">
      <c r="A2" s="3"/>
      <c r="E2" s="182"/>
    </row>
    <row r="3" spans="1:7" s="7" customFormat="1" x14ac:dyDescent="0.25">
      <c r="A3" s="3"/>
      <c r="B3" s="238" t="s">
        <v>119</v>
      </c>
      <c r="C3" s="238"/>
      <c r="D3" s="238"/>
      <c r="E3" s="238"/>
      <c r="F3" s="238"/>
      <c r="G3" s="238"/>
    </row>
    <row r="4" spans="1:7" s="10" customFormat="1" ht="15.75" x14ac:dyDescent="0.25">
      <c r="A4" s="11"/>
    </row>
    <row r="5" spans="1:7" s="10" customFormat="1" ht="15.75" x14ac:dyDescent="0.25">
      <c r="A5" s="11"/>
      <c r="B5" s="10" t="s">
        <v>47</v>
      </c>
      <c r="C5" s="58">
        <v>2022</v>
      </c>
      <c r="F5" s="73" t="s">
        <v>46</v>
      </c>
      <c r="G5" s="59">
        <f>Deckblatt!C9</f>
        <v>44804</v>
      </c>
    </row>
    <row r="6" spans="1:7" s="10" customFormat="1" ht="15.75" x14ac:dyDescent="0.25">
      <c r="A6" s="11"/>
      <c r="C6" s="116"/>
      <c r="D6" s="50"/>
      <c r="E6" s="184"/>
      <c r="F6" s="117"/>
    </row>
    <row r="7" spans="1:7" s="10" customFormat="1" ht="15.75" x14ac:dyDescent="0.25">
      <c r="A7" s="11"/>
      <c r="B7" s="139" t="s">
        <v>105</v>
      </c>
      <c r="C7" s="58"/>
      <c r="E7" s="73"/>
      <c r="F7" s="59"/>
    </row>
    <row r="8" spans="1:7" s="10" customFormat="1" ht="15.75" x14ac:dyDescent="0.25">
      <c r="A8" s="11"/>
      <c r="C8" s="58"/>
      <c r="E8" s="73"/>
      <c r="F8" s="59"/>
    </row>
    <row r="9" spans="1:7" s="10" customFormat="1" ht="25.5" x14ac:dyDescent="0.25">
      <c r="A9" s="11"/>
      <c r="C9" s="122" t="s">
        <v>120</v>
      </c>
      <c r="D9" s="123" t="s">
        <v>116</v>
      </c>
      <c r="E9" s="197" t="s">
        <v>117</v>
      </c>
      <c r="F9" s="123" t="s">
        <v>118</v>
      </c>
      <c r="G9" s="124" t="s">
        <v>108</v>
      </c>
    </row>
    <row r="10" spans="1:7" s="10" customFormat="1" ht="15.75" x14ac:dyDescent="0.25">
      <c r="A10" s="11"/>
      <c r="C10" s="195">
        <v>66360</v>
      </c>
      <c r="D10" s="191">
        <v>39689</v>
      </c>
      <c r="E10" s="192">
        <v>273941.86</v>
      </c>
      <c r="F10" s="190">
        <f>E10/D10</f>
        <v>6.9022111920179388</v>
      </c>
      <c r="G10" s="191">
        <v>7101</v>
      </c>
    </row>
    <row r="11" spans="1:7" s="10" customFormat="1" ht="15.75" x14ac:dyDescent="0.25">
      <c r="A11" s="11"/>
      <c r="B11" s="113" t="s">
        <v>102</v>
      </c>
      <c r="C11" s="111"/>
      <c r="D11" s="188"/>
      <c r="E11" s="194"/>
      <c r="F11" s="193"/>
      <c r="G11" s="193"/>
    </row>
    <row r="12" spans="1:7" s="10" customFormat="1" ht="15.75" x14ac:dyDescent="0.25">
      <c r="A12" s="11"/>
      <c r="B12" s="114" t="s">
        <v>7</v>
      </c>
      <c r="C12" s="112" t="s">
        <v>3</v>
      </c>
      <c r="D12" s="191">
        <v>20202</v>
      </c>
      <c r="E12" s="192">
        <v>114069.6</v>
      </c>
      <c r="F12" s="190">
        <f t="shared" ref="F12:F19" si="0">E12/D12</f>
        <v>5.6464508464508469</v>
      </c>
      <c r="G12" s="196"/>
    </row>
    <row r="13" spans="1:7" s="10" customFormat="1" ht="15.75" x14ac:dyDescent="0.25">
      <c r="A13" s="11"/>
      <c r="B13" s="119"/>
      <c r="C13" s="112" t="s">
        <v>4</v>
      </c>
      <c r="D13" s="191">
        <v>350</v>
      </c>
      <c r="E13" s="192">
        <v>4470.45</v>
      </c>
      <c r="F13" s="190">
        <f t="shared" si="0"/>
        <v>12.772714285714285</v>
      </c>
      <c r="G13" s="196"/>
    </row>
    <row r="14" spans="1:7" s="10" customFormat="1" ht="15.75" x14ac:dyDescent="0.25">
      <c r="A14" s="11"/>
      <c r="B14" s="119"/>
      <c r="C14" s="112" t="s">
        <v>5</v>
      </c>
      <c r="D14" s="191">
        <v>7004</v>
      </c>
      <c r="E14" s="192">
        <v>55459.67</v>
      </c>
      <c r="F14" s="190">
        <f t="shared" si="0"/>
        <v>7.9182852655625355</v>
      </c>
      <c r="G14" s="196"/>
    </row>
    <row r="15" spans="1:7" s="10" customFormat="1" ht="15.75" x14ac:dyDescent="0.25">
      <c r="A15" s="11"/>
      <c r="B15" s="115"/>
      <c r="C15" s="112" t="s">
        <v>6</v>
      </c>
      <c r="D15" s="191">
        <v>151</v>
      </c>
      <c r="E15" s="192">
        <v>1357.16</v>
      </c>
      <c r="F15" s="190">
        <f t="shared" si="0"/>
        <v>8.9878145695364235</v>
      </c>
      <c r="G15" s="196"/>
    </row>
    <row r="16" spans="1:7" s="10" customFormat="1" ht="15.75" x14ac:dyDescent="0.25">
      <c r="A16" s="11"/>
      <c r="B16" s="114" t="s">
        <v>106</v>
      </c>
      <c r="C16" s="112" t="s">
        <v>3</v>
      </c>
      <c r="D16" s="191">
        <v>10121</v>
      </c>
      <c r="E16" s="192">
        <v>75123.399999999994</v>
      </c>
      <c r="F16" s="190">
        <f t="shared" si="0"/>
        <v>7.4225274182393042</v>
      </c>
      <c r="G16" s="191">
        <v>6184</v>
      </c>
    </row>
    <row r="17" spans="1:7" s="50" customFormat="1" ht="15.75" x14ac:dyDescent="0.25">
      <c r="A17" s="48"/>
      <c r="B17" s="119" t="s">
        <v>107</v>
      </c>
      <c r="C17" s="112" t="s">
        <v>4</v>
      </c>
      <c r="D17" s="191">
        <v>229</v>
      </c>
      <c r="E17" s="192">
        <v>4066.54</v>
      </c>
      <c r="F17" s="190">
        <f t="shared" si="0"/>
        <v>17.757816593886464</v>
      </c>
      <c r="G17" s="191">
        <v>98</v>
      </c>
    </row>
    <row r="18" spans="1:7" s="50" customFormat="1" ht="15.75" x14ac:dyDescent="0.25">
      <c r="A18" s="48"/>
      <c r="B18" s="119"/>
      <c r="C18" s="112" t="s">
        <v>5</v>
      </c>
      <c r="D18" s="191">
        <v>1563</v>
      </c>
      <c r="E18" s="192">
        <v>17903.489999999998</v>
      </c>
      <c r="F18" s="190">
        <f t="shared" si="0"/>
        <v>11.454568138195777</v>
      </c>
      <c r="G18" s="191">
        <v>784</v>
      </c>
    </row>
    <row r="19" spans="1:7" s="50" customFormat="1" ht="15.75" x14ac:dyDescent="0.25">
      <c r="A19" s="48"/>
      <c r="B19" s="115"/>
      <c r="C19" s="112" t="s">
        <v>6</v>
      </c>
      <c r="D19" s="191">
        <v>69</v>
      </c>
      <c r="E19" s="192">
        <v>1491.55</v>
      </c>
      <c r="F19" s="190">
        <f t="shared" si="0"/>
        <v>21.616666666666667</v>
      </c>
      <c r="G19" s="191">
        <v>35</v>
      </c>
    </row>
    <row r="20" spans="1:7" s="50" customFormat="1" ht="15.75" x14ac:dyDescent="0.25">
      <c r="A20" s="48"/>
      <c r="C20" s="116"/>
      <c r="E20" s="184"/>
      <c r="F20" s="117"/>
    </row>
    <row r="21" spans="1:7" s="10" customFormat="1" ht="15.75" x14ac:dyDescent="0.25">
      <c r="A21" s="11"/>
      <c r="B21" s="139" t="s">
        <v>109</v>
      </c>
      <c r="C21" s="58"/>
      <c r="E21" s="73"/>
      <c r="F21" s="59"/>
    </row>
    <row r="22" spans="1:7" s="10" customFormat="1" ht="15.75" x14ac:dyDescent="0.25">
      <c r="A22" s="11"/>
      <c r="C22" s="58"/>
      <c r="E22" s="73"/>
      <c r="F22" s="59"/>
    </row>
    <row r="23" spans="1:7" s="10" customFormat="1" ht="25.5" x14ac:dyDescent="0.25">
      <c r="A23" s="11"/>
      <c r="C23" s="122" t="s">
        <v>120</v>
      </c>
      <c r="D23" s="123" t="s">
        <v>116</v>
      </c>
      <c r="E23" s="197" t="s">
        <v>117</v>
      </c>
      <c r="F23" s="123" t="s">
        <v>118</v>
      </c>
      <c r="G23" s="124" t="s">
        <v>108</v>
      </c>
    </row>
    <row r="24" spans="1:7" s="10" customFormat="1" ht="15.75" x14ac:dyDescent="0.25">
      <c r="A24" s="11"/>
      <c r="C24" s="191">
        <v>112403</v>
      </c>
      <c r="D24" s="191">
        <v>23189</v>
      </c>
      <c r="E24" s="192">
        <v>163282</v>
      </c>
      <c r="F24" s="190">
        <f>E24/D24</f>
        <v>7.0413558152572344</v>
      </c>
      <c r="G24" s="191">
        <v>8177</v>
      </c>
    </row>
    <row r="25" spans="1:7" s="10" customFormat="1" ht="15.75" x14ac:dyDescent="0.25">
      <c r="A25" s="11"/>
      <c r="B25" s="113" t="s">
        <v>102</v>
      </c>
      <c r="C25" s="111"/>
      <c r="D25" s="188"/>
      <c r="E25" s="194"/>
      <c r="F25" s="193"/>
      <c r="G25" s="193"/>
    </row>
    <row r="26" spans="1:7" s="10" customFormat="1" ht="15.75" x14ac:dyDescent="0.25">
      <c r="A26" s="11"/>
      <c r="B26" s="114" t="s">
        <v>106</v>
      </c>
      <c r="C26" s="112" t="s">
        <v>3</v>
      </c>
      <c r="D26" s="191">
        <v>12952</v>
      </c>
      <c r="E26" s="192">
        <v>90023.64</v>
      </c>
      <c r="F26" s="190">
        <f>E26/D26</f>
        <v>6.9505589870290301</v>
      </c>
      <c r="G26" s="198">
        <v>7017</v>
      </c>
    </row>
    <row r="27" spans="1:7" s="10" customFormat="1" ht="15.75" x14ac:dyDescent="0.25">
      <c r="A27" s="11"/>
      <c r="B27" s="119" t="s">
        <v>107</v>
      </c>
      <c r="C27" s="112" t="s">
        <v>4</v>
      </c>
      <c r="D27" s="191">
        <v>298</v>
      </c>
      <c r="E27" s="192">
        <v>4409.92</v>
      </c>
      <c r="F27" s="190">
        <f>E27/D27</f>
        <v>14.798389261744967</v>
      </c>
      <c r="G27" s="198">
        <v>43</v>
      </c>
    </row>
    <row r="28" spans="1:7" s="10" customFormat="1" ht="15.75" x14ac:dyDescent="0.25">
      <c r="A28" s="11"/>
      <c r="B28" s="119"/>
      <c r="C28" s="112" t="s">
        <v>5</v>
      </c>
      <c r="D28" s="191">
        <v>1872</v>
      </c>
      <c r="E28" s="192">
        <v>18424.73</v>
      </c>
      <c r="F28" s="190">
        <f>E28/D28</f>
        <v>9.8422702991452997</v>
      </c>
      <c r="G28" s="198">
        <v>315</v>
      </c>
    </row>
    <row r="29" spans="1:7" s="10" customFormat="1" ht="15.75" x14ac:dyDescent="0.25">
      <c r="A29" s="11"/>
      <c r="B29" s="119"/>
      <c r="C29" s="112" t="s">
        <v>143</v>
      </c>
      <c r="D29" s="191">
        <v>5622</v>
      </c>
      <c r="E29" s="192">
        <v>33835.550000000003</v>
      </c>
      <c r="F29" s="190">
        <f>E29/D29</f>
        <v>6.018418712202064</v>
      </c>
      <c r="G29" s="198">
        <v>143</v>
      </c>
    </row>
    <row r="30" spans="1:7" s="10" customFormat="1" ht="15.75" x14ac:dyDescent="0.25">
      <c r="A30" s="11"/>
      <c r="B30" s="115"/>
      <c r="C30" s="112" t="s">
        <v>6</v>
      </c>
      <c r="D30" s="191">
        <v>2445</v>
      </c>
      <c r="E30" s="192">
        <v>16588.16</v>
      </c>
      <c r="F30" s="190">
        <f>E30/D30</f>
        <v>6.7845235173824134</v>
      </c>
      <c r="G30" s="198">
        <v>659</v>
      </c>
    </row>
    <row r="31" spans="1:7" s="133" customFormat="1" ht="15.75" x14ac:dyDescent="0.25">
      <c r="A31" s="132"/>
      <c r="C31" s="134"/>
      <c r="E31" s="185"/>
      <c r="F31" s="135"/>
    </row>
    <row r="32" spans="1:7" s="133" customFormat="1" ht="15.75" x14ac:dyDescent="0.25">
      <c r="A32" s="132"/>
      <c r="B32" s="139" t="s">
        <v>115</v>
      </c>
      <c r="C32" s="134"/>
      <c r="D32" s="123" t="s">
        <v>116</v>
      </c>
      <c r="E32" s="185"/>
      <c r="F32" s="135"/>
    </row>
    <row r="33" spans="1:6" s="133" customFormat="1" ht="15.75" x14ac:dyDescent="0.25">
      <c r="A33" s="132"/>
      <c r="C33" s="140" t="s">
        <v>3</v>
      </c>
      <c r="D33" s="198">
        <f>D12+D16+D26</f>
        <v>43275</v>
      </c>
      <c r="E33" s="185"/>
      <c r="F33" s="135"/>
    </row>
    <row r="34" spans="1:6" s="133" customFormat="1" ht="15.75" x14ac:dyDescent="0.25">
      <c r="A34" s="132"/>
      <c r="C34" s="140" t="s">
        <v>4</v>
      </c>
      <c r="D34" s="198">
        <f>D13+D17+D27</f>
        <v>877</v>
      </c>
      <c r="E34" s="185"/>
      <c r="F34" s="135"/>
    </row>
    <row r="35" spans="1:6" s="133" customFormat="1" ht="15.75" x14ac:dyDescent="0.25">
      <c r="A35" s="132"/>
      <c r="C35" s="140" t="s">
        <v>5</v>
      </c>
      <c r="D35" s="198">
        <f>D14+D18+D28</f>
        <v>10439</v>
      </c>
      <c r="E35" s="185"/>
      <c r="F35" s="135"/>
    </row>
    <row r="36" spans="1:6" s="133" customFormat="1" ht="15.75" x14ac:dyDescent="0.25">
      <c r="A36" s="132"/>
      <c r="C36" s="112" t="s">
        <v>143</v>
      </c>
      <c r="D36" s="198">
        <f>D29</f>
        <v>5622</v>
      </c>
      <c r="E36" s="185"/>
      <c r="F36" s="135"/>
    </row>
    <row r="37" spans="1:6" s="61" customFormat="1" ht="15.75" thickBot="1" x14ac:dyDescent="0.25">
      <c r="C37" s="140" t="s">
        <v>6</v>
      </c>
      <c r="D37" s="221">
        <f>D15+D19+D30</f>
        <v>2665</v>
      </c>
      <c r="E37" s="186"/>
    </row>
    <row r="38" spans="1:6" s="61" customFormat="1" ht="15" x14ac:dyDescent="0.2">
      <c r="D38" s="220">
        <f>SUM(D33:D37)</f>
        <v>62878</v>
      </c>
      <c r="E38" s="186"/>
    </row>
    <row r="39" spans="1:6" s="61" customFormat="1" ht="15" x14ac:dyDescent="0.2">
      <c r="E39" s="186"/>
    </row>
    <row r="40" spans="1:6" s="61" customFormat="1" ht="15" x14ac:dyDescent="0.2">
      <c r="E40" s="186"/>
    </row>
    <row r="41" spans="1:6" s="61" customFormat="1" ht="15" x14ac:dyDescent="0.2">
      <c r="E41" s="186"/>
    </row>
    <row r="42" spans="1:6" s="61" customFormat="1" ht="15" x14ac:dyDescent="0.2">
      <c r="E42" s="186"/>
    </row>
    <row r="43" spans="1:6" s="61" customFormat="1" ht="15" x14ac:dyDescent="0.2">
      <c r="E43" s="186"/>
    </row>
  </sheetData>
  <mergeCells count="2">
    <mergeCell ref="B3:G3"/>
    <mergeCell ref="B1:G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8"/>
  <sheetViews>
    <sheetView topLeftCell="A13" workbookViewId="0">
      <selection activeCell="H38" sqref="H38"/>
    </sheetView>
  </sheetViews>
  <sheetFormatPr baseColWidth="10" defaultRowHeight="18" x14ac:dyDescent="0.25"/>
  <cols>
    <col min="1" max="1" width="3.54296875" customWidth="1"/>
    <col min="2" max="2" width="10.453125" customWidth="1"/>
    <col min="3" max="6" width="13.81640625" customWidth="1"/>
    <col min="7" max="9" width="10.26953125" customWidth="1"/>
  </cols>
  <sheetData>
    <row r="1" spans="1:8" s="7" customFormat="1" x14ac:dyDescent="0.25">
      <c r="A1" s="3"/>
      <c r="B1" s="238" t="s">
        <v>44</v>
      </c>
      <c r="C1" s="238"/>
      <c r="D1" s="238"/>
      <c r="E1" s="238"/>
      <c r="F1" s="238"/>
    </row>
    <row r="2" spans="1:8" s="7" customFormat="1" ht="10.9" customHeight="1" x14ac:dyDescent="0.25">
      <c r="A2" s="3"/>
      <c r="D2" s="3"/>
    </row>
    <row r="3" spans="1:8" s="7" customFormat="1" x14ac:dyDescent="0.25">
      <c r="A3" s="3"/>
      <c r="B3" s="238" t="s">
        <v>148</v>
      </c>
      <c r="C3" s="238"/>
      <c r="D3" s="238"/>
      <c r="E3" s="238"/>
      <c r="F3" s="238"/>
    </row>
    <row r="4" spans="1:8" s="7" customFormat="1" x14ac:dyDescent="0.25">
      <c r="A4" s="3"/>
      <c r="D4" s="3"/>
    </row>
    <row r="5" spans="1:8" s="10" customFormat="1" ht="15.75" x14ac:dyDescent="0.25">
      <c r="A5" s="11"/>
      <c r="B5" s="10" t="s">
        <v>47</v>
      </c>
      <c r="C5" s="58">
        <v>2022</v>
      </c>
      <c r="E5" s="10" t="s">
        <v>46</v>
      </c>
      <c r="F5" s="59">
        <f>Deckblatt!C9</f>
        <v>44804</v>
      </c>
    </row>
    <row r="6" spans="1:8" s="10" customFormat="1" ht="15.75" x14ac:dyDescent="0.25">
      <c r="A6" s="11"/>
      <c r="C6" s="58"/>
      <c r="H6" s="59"/>
    </row>
    <row r="7" spans="1:8" s="10" customFormat="1" ht="15.75" x14ac:dyDescent="0.25">
      <c r="A7" s="11"/>
      <c r="B7" s="45"/>
      <c r="D7" s="200"/>
      <c r="E7" s="201"/>
      <c r="F7" s="201"/>
      <c r="H7" s="59"/>
    </row>
    <row r="8" spans="1:8" s="10" customFormat="1" ht="15.75" x14ac:dyDescent="0.25">
      <c r="A8" s="11"/>
      <c r="B8" s="146" t="s">
        <v>105</v>
      </c>
      <c r="C8" s="58"/>
      <c r="H8" s="59"/>
    </row>
    <row r="9" spans="1:8" s="10" customFormat="1" ht="15.75" x14ac:dyDescent="0.25">
      <c r="A9" s="11"/>
      <c r="C9" s="58"/>
      <c r="H9" s="59"/>
    </row>
    <row r="10" spans="1:8" s="10" customFormat="1" ht="25.5" x14ac:dyDescent="0.25">
      <c r="A10" s="11"/>
      <c r="E10" s="120" t="s">
        <v>2</v>
      </c>
      <c r="F10" s="121" t="s">
        <v>108</v>
      </c>
    </row>
    <row r="11" spans="1:8" s="10" customFormat="1" ht="26.45" customHeight="1" x14ac:dyDescent="0.25">
      <c r="A11" s="11"/>
      <c r="D11" s="141" t="s">
        <v>120</v>
      </c>
      <c r="E11" s="198">
        <v>66360</v>
      </c>
      <c r="F11" s="202"/>
    </row>
    <row r="12" spans="1:8" s="10" customFormat="1" ht="15.75" x14ac:dyDescent="0.25">
      <c r="A12" s="11"/>
      <c r="C12" s="114" t="s">
        <v>106</v>
      </c>
      <c r="D12" s="112" t="s">
        <v>121</v>
      </c>
      <c r="E12" s="191">
        <v>7818</v>
      </c>
      <c r="F12" s="191">
        <v>5252</v>
      </c>
    </row>
    <row r="13" spans="1:8" s="50" customFormat="1" ht="15.75" x14ac:dyDescent="0.25">
      <c r="A13" s="48"/>
      <c r="C13" s="115" t="s">
        <v>107</v>
      </c>
      <c r="D13" s="112" t="s">
        <v>62</v>
      </c>
      <c r="E13" s="191">
        <v>31</v>
      </c>
      <c r="F13" s="196"/>
    </row>
    <row r="14" spans="1:8" s="50" customFormat="1" ht="15.75" x14ac:dyDescent="0.25">
      <c r="A14" s="48"/>
      <c r="C14" s="116"/>
      <c r="G14" s="117"/>
      <c r="H14" s="117"/>
    </row>
    <row r="15" spans="1:8" s="10" customFormat="1" ht="15.75" x14ac:dyDescent="0.25">
      <c r="A15" s="11"/>
      <c r="B15" s="146" t="s">
        <v>109</v>
      </c>
      <c r="C15" s="58"/>
      <c r="H15" s="59"/>
    </row>
    <row r="16" spans="1:8" s="10" customFormat="1" ht="15.75" x14ac:dyDescent="0.25">
      <c r="A16" s="11"/>
      <c r="C16" s="58"/>
      <c r="H16" s="59"/>
    </row>
    <row r="17" spans="1:9" s="10" customFormat="1" ht="25.5" x14ac:dyDescent="0.25">
      <c r="A17" s="11"/>
      <c r="E17" s="120" t="s">
        <v>2</v>
      </c>
      <c r="F17" s="121" t="s">
        <v>108</v>
      </c>
      <c r="G17" s="142"/>
      <c r="H17" s="143"/>
      <c r="I17" s="142"/>
    </row>
    <row r="18" spans="1:9" s="10" customFormat="1" ht="26.45" customHeight="1" x14ac:dyDescent="0.25">
      <c r="A18" s="11"/>
      <c r="D18" s="141" t="s">
        <v>120</v>
      </c>
      <c r="E18" s="138">
        <v>112403</v>
      </c>
      <c r="F18" s="147"/>
      <c r="G18" s="144"/>
      <c r="H18" s="145"/>
      <c r="I18" s="144"/>
    </row>
    <row r="19" spans="1:9" s="10" customFormat="1" ht="15.75" x14ac:dyDescent="0.25">
      <c r="A19" s="11"/>
      <c r="C19" s="114" t="s">
        <v>106</v>
      </c>
      <c r="D19" s="131" t="s">
        <v>121</v>
      </c>
      <c r="E19" s="110">
        <v>857</v>
      </c>
      <c r="F19" s="138">
        <v>538</v>
      </c>
      <c r="G19" s="144"/>
      <c r="H19" s="144"/>
      <c r="I19" s="144"/>
    </row>
    <row r="20" spans="1:9" s="10" customFormat="1" ht="15.75" x14ac:dyDescent="0.25">
      <c r="A20" s="11"/>
      <c r="C20" s="119" t="s">
        <v>107</v>
      </c>
      <c r="D20" s="131" t="s">
        <v>62</v>
      </c>
      <c r="E20" s="110">
        <v>126</v>
      </c>
      <c r="F20" s="137"/>
      <c r="G20" s="145"/>
      <c r="H20" s="144"/>
      <c r="I20" s="144"/>
    </row>
    <row r="21" spans="1:9" s="10" customFormat="1" ht="15.75" x14ac:dyDescent="0.25">
      <c r="A21" s="11"/>
      <c r="C21" s="119"/>
      <c r="D21" s="131" t="s">
        <v>92</v>
      </c>
      <c r="E21" s="110">
        <v>1004</v>
      </c>
      <c r="F21" s="138">
        <v>662</v>
      </c>
      <c r="G21" s="145"/>
      <c r="H21" s="144"/>
      <c r="I21" s="144"/>
    </row>
    <row r="22" spans="1:9" s="10" customFormat="1" ht="15.75" x14ac:dyDescent="0.25">
      <c r="A22" s="11"/>
      <c r="C22" s="119"/>
      <c r="D22" s="131" t="s">
        <v>94</v>
      </c>
      <c r="E22" s="110">
        <v>50656</v>
      </c>
      <c r="F22" s="137"/>
      <c r="G22" s="145"/>
      <c r="H22" s="144"/>
      <c r="I22" s="144"/>
    </row>
    <row r="23" spans="1:9" s="10" customFormat="1" ht="15.75" x14ac:dyDescent="0.25">
      <c r="A23" s="11"/>
      <c r="C23" s="119"/>
      <c r="D23" s="131" t="s">
        <v>93</v>
      </c>
      <c r="E23" s="110">
        <v>1356</v>
      </c>
      <c r="F23" s="137"/>
      <c r="G23" s="145"/>
      <c r="H23" s="144"/>
      <c r="I23" s="144"/>
    </row>
    <row r="24" spans="1:9" s="10" customFormat="1" ht="15.75" x14ac:dyDescent="0.25">
      <c r="A24" s="11"/>
      <c r="C24" s="119"/>
      <c r="D24" s="131" t="s">
        <v>95</v>
      </c>
      <c r="E24" s="110">
        <v>29164</v>
      </c>
      <c r="F24" s="137"/>
      <c r="G24" s="145"/>
      <c r="H24" s="144"/>
      <c r="I24" s="144"/>
    </row>
    <row r="25" spans="1:9" s="10" customFormat="1" ht="15.75" x14ac:dyDescent="0.25">
      <c r="A25" s="11"/>
      <c r="C25" s="115"/>
      <c r="D25" s="131" t="s">
        <v>56</v>
      </c>
      <c r="E25" s="110">
        <v>4711</v>
      </c>
      <c r="F25" s="137"/>
      <c r="G25" s="145"/>
      <c r="H25" s="144"/>
      <c r="I25" s="144"/>
    </row>
    <row r="26" spans="1:9" s="133" customFormat="1" ht="15.75" x14ac:dyDescent="0.25">
      <c r="A26" s="132"/>
      <c r="C26" s="134"/>
      <c r="G26" s="135"/>
      <c r="H26" s="135"/>
    </row>
    <row r="27" spans="1:9" s="133" customFormat="1" ht="15.75" x14ac:dyDescent="0.25">
      <c r="A27" s="132"/>
      <c r="B27" s="146" t="s">
        <v>115</v>
      </c>
      <c r="D27" s="148"/>
      <c r="E27" s="120" t="s">
        <v>2</v>
      </c>
      <c r="G27" s="135"/>
      <c r="H27" s="135"/>
    </row>
    <row r="28" spans="1:9" s="133" customFormat="1" ht="15.75" x14ac:dyDescent="0.25">
      <c r="A28" s="132"/>
      <c r="D28" s="112" t="s">
        <v>121</v>
      </c>
      <c r="E28" s="198">
        <f>E12+E19</f>
        <v>8675</v>
      </c>
      <c r="G28" s="135"/>
      <c r="H28" s="135"/>
    </row>
    <row r="29" spans="1:9" s="133" customFormat="1" ht="15.75" x14ac:dyDescent="0.25">
      <c r="A29" s="132"/>
      <c r="D29" s="112" t="s">
        <v>62</v>
      </c>
      <c r="E29" s="198">
        <f>E13+E20</f>
        <v>157</v>
      </c>
      <c r="G29" s="135"/>
      <c r="H29" s="135"/>
    </row>
    <row r="30" spans="1:9" s="133" customFormat="1" ht="15.75" x14ac:dyDescent="0.25">
      <c r="A30" s="132"/>
      <c r="D30" s="112" t="s">
        <v>92</v>
      </c>
      <c r="E30" s="198">
        <f>E21</f>
        <v>1004</v>
      </c>
      <c r="G30" s="135"/>
      <c r="H30" s="135"/>
    </row>
    <row r="31" spans="1:9" s="133" customFormat="1" ht="15.75" x14ac:dyDescent="0.25">
      <c r="A31" s="132"/>
      <c r="D31" s="112" t="s">
        <v>94</v>
      </c>
      <c r="E31" s="198">
        <f>E22</f>
        <v>50656</v>
      </c>
      <c r="G31" s="135"/>
      <c r="H31" s="135"/>
    </row>
    <row r="32" spans="1:9" s="61" customFormat="1" ht="15" x14ac:dyDescent="0.2">
      <c r="D32" s="112" t="s">
        <v>93</v>
      </c>
      <c r="E32" s="198">
        <f>E23</f>
        <v>1356</v>
      </c>
    </row>
    <row r="33" spans="4:5" s="61" customFormat="1" ht="15" x14ac:dyDescent="0.2">
      <c r="D33" s="112" t="s">
        <v>95</v>
      </c>
      <c r="E33" s="198">
        <f>E24</f>
        <v>29164</v>
      </c>
    </row>
    <row r="34" spans="4:5" s="61" customFormat="1" ht="15" x14ac:dyDescent="0.2">
      <c r="D34" s="112" t="s">
        <v>56</v>
      </c>
      <c r="E34" s="198">
        <f>E25</f>
        <v>4711</v>
      </c>
    </row>
    <row r="35" spans="4:5" s="61" customFormat="1" ht="15" x14ac:dyDescent="0.2"/>
    <row r="36" spans="4:5" s="61" customFormat="1" ht="15" x14ac:dyDescent="0.2"/>
    <row r="37" spans="4:5" s="61" customFormat="1" ht="15" x14ac:dyDescent="0.2"/>
    <row r="38" spans="4:5" s="61" customFormat="1" ht="15" x14ac:dyDescent="0.2"/>
  </sheetData>
  <mergeCells count="2">
    <mergeCell ref="B3:F3"/>
    <mergeCell ref="B1:F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71"/>
  <sheetViews>
    <sheetView topLeftCell="A4" zoomScale="85" zoomScaleNormal="85" workbookViewId="0">
      <selection activeCell="K26" sqref="K26"/>
    </sheetView>
  </sheetViews>
  <sheetFormatPr baseColWidth="10" defaultColWidth="8" defaultRowHeight="36" customHeight="1" x14ac:dyDescent="0.25"/>
  <cols>
    <col min="1" max="1" width="2.1796875" style="22" customWidth="1"/>
    <col min="2" max="2" width="15.7265625" style="22" customWidth="1"/>
    <col min="3" max="3" width="5.453125" style="22" customWidth="1"/>
    <col min="4" max="4" width="7.81640625" style="22" customWidth="1"/>
    <col min="5" max="10" width="8.36328125" style="22" customWidth="1"/>
    <col min="11" max="12" width="9.6328125" style="22" customWidth="1"/>
    <col min="13" max="13" width="9.36328125" style="22" customWidth="1"/>
    <col min="14" max="14" width="8.36328125" style="22" customWidth="1"/>
    <col min="15" max="16384" width="8" style="22"/>
  </cols>
  <sheetData>
    <row r="1" spans="1:21" s="3" customFormat="1" ht="26.45" customHeight="1" x14ac:dyDescent="0.25">
      <c r="A1" s="19"/>
      <c r="H1" s="21" t="s">
        <v>96</v>
      </c>
    </row>
    <row r="2" spans="1:21" s="3" customFormat="1" ht="12.6" customHeight="1" x14ac:dyDescent="0.25">
      <c r="A2" s="19"/>
      <c r="H2" s="21"/>
    </row>
    <row r="3" spans="1:21" s="3" customFormat="1" ht="20.25" x14ac:dyDescent="0.25">
      <c r="A3" s="19"/>
      <c r="H3" s="21" t="s">
        <v>59</v>
      </c>
      <c r="O3" s="29"/>
    </row>
    <row r="4" spans="1:21" s="11" customFormat="1" ht="19.149999999999999" customHeight="1" x14ac:dyDescent="0.25">
      <c r="A4" s="12"/>
      <c r="C4" s="12" t="s">
        <v>47</v>
      </c>
      <c r="D4" s="149">
        <v>2022</v>
      </c>
      <c r="K4" s="11" t="s">
        <v>46</v>
      </c>
      <c r="L4" s="150">
        <f>Deckblatt!C9</f>
        <v>44804</v>
      </c>
    </row>
    <row r="5" spans="1:21" s="3" customFormat="1" ht="18" x14ac:dyDescent="0.25">
      <c r="A5" s="19"/>
    </row>
    <row r="6" spans="1:21" s="70" customFormat="1" ht="16.149999999999999" customHeight="1" x14ac:dyDescent="0.25">
      <c r="B6" s="162"/>
      <c r="C6" s="162"/>
      <c r="D6" s="239" t="s">
        <v>60</v>
      </c>
      <c r="E6" s="241" t="s">
        <v>71</v>
      </c>
      <c r="F6" s="242"/>
      <c r="G6" s="242"/>
      <c r="H6" s="242"/>
      <c r="I6" s="242"/>
      <c r="J6" s="242"/>
      <c r="K6" s="242"/>
      <c r="L6" s="242"/>
      <c r="M6" s="242"/>
      <c r="N6" s="242"/>
    </row>
    <row r="7" spans="1:21" s="33" customFormat="1" ht="34.15" customHeight="1" x14ac:dyDescent="0.25">
      <c r="B7" s="163"/>
      <c r="C7" s="164"/>
      <c r="D7" s="240"/>
      <c r="E7" s="82" t="s">
        <v>73</v>
      </c>
      <c r="F7" s="83" t="s">
        <v>74</v>
      </c>
      <c r="G7" s="84" t="s">
        <v>75</v>
      </c>
      <c r="H7" s="85" t="s">
        <v>76</v>
      </c>
      <c r="I7" s="86" t="s">
        <v>92</v>
      </c>
      <c r="J7" s="87" t="s">
        <v>77</v>
      </c>
      <c r="K7" s="151" t="s">
        <v>94</v>
      </c>
      <c r="L7" s="89" t="s">
        <v>93</v>
      </c>
      <c r="M7" s="90" t="s">
        <v>95</v>
      </c>
      <c r="N7" s="152" t="s">
        <v>56</v>
      </c>
    </row>
    <row r="8" spans="1:21" s="10" customFormat="1" ht="22.15" customHeight="1" x14ac:dyDescent="0.25">
      <c r="B8" s="156" t="s">
        <v>9</v>
      </c>
      <c r="C8" s="157" t="s">
        <v>26</v>
      </c>
      <c r="D8" s="153">
        <v>5597</v>
      </c>
      <c r="E8" s="105">
        <v>379</v>
      </c>
      <c r="F8" s="105">
        <v>244</v>
      </c>
      <c r="G8" s="105">
        <v>3067</v>
      </c>
      <c r="H8" s="105">
        <v>639</v>
      </c>
      <c r="I8" s="105">
        <v>86</v>
      </c>
      <c r="J8" s="105">
        <v>1072</v>
      </c>
      <c r="K8" s="105">
        <v>1746</v>
      </c>
      <c r="L8" s="105">
        <v>256</v>
      </c>
      <c r="M8" s="105">
        <v>1776</v>
      </c>
      <c r="N8" s="105">
        <v>291</v>
      </c>
      <c r="P8" s="33"/>
      <c r="S8" s="72"/>
      <c r="T8" s="73"/>
      <c r="U8" s="72"/>
    </row>
    <row r="9" spans="1:21" s="10" customFormat="1" ht="22.15" customHeight="1" x14ac:dyDescent="0.25">
      <c r="B9" s="156" t="s">
        <v>10</v>
      </c>
      <c r="C9" s="158" t="s">
        <v>27</v>
      </c>
      <c r="D9" s="153">
        <v>13949</v>
      </c>
      <c r="E9" s="105">
        <v>1597</v>
      </c>
      <c r="F9" s="105">
        <v>2905</v>
      </c>
      <c r="G9" s="105">
        <v>7608</v>
      </c>
      <c r="H9" s="105">
        <v>1634</v>
      </c>
      <c r="I9" s="105">
        <v>211</v>
      </c>
      <c r="J9" s="105">
        <v>3236</v>
      </c>
      <c r="K9" s="105">
        <v>1935</v>
      </c>
      <c r="L9" s="105">
        <v>147</v>
      </c>
      <c r="M9" s="105">
        <v>1870</v>
      </c>
      <c r="N9" s="105">
        <v>437</v>
      </c>
      <c r="Q9" s="74"/>
      <c r="R9" s="75"/>
      <c r="S9" s="74"/>
      <c r="T9" s="76"/>
      <c r="U9" s="74"/>
    </row>
    <row r="10" spans="1:21" s="10" customFormat="1" ht="22.15" customHeight="1" x14ac:dyDescent="0.25">
      <c r="B10" s="156" t="s">
        <v>11</v>
      </c>
      <c r="C10" s="158" t="s">
        <v>28</v>
      </c>
      <c r="D10" s="153">
        <v>107981</v>
      </c>
      <c r="E10" s="105">
        <v>11804</v>
      </c>
      <c r="F10" s="105">
        <v>26085</v>
      </c>
      <c r="G10" s="105">
        <v>41886</v>
      </c>
      <c r="H10" s="105">
        <v>8638</v>
      </c>
      <c r="I10" s="105">
        <v>5551</v>
      </c>
      <c r="J10" s="105">
        <v>41695</v>
      </c>
      <c r="K10" s="105">
        <v>29083</v>
      </c>
      <c r="L10" s="105">
        <v>1992</v>
      </c>
      <c r="M10" s="105">
        <v>36151</v>
      </c>
      <c r="N10" s="105">
        <v>3080</v>
      </c>
      <c r="Q10" s="74"/>
      <c r="R10" s="75"/>
      <c r="S10" s="75"/>
      <c r="T10" s="75"/>
      <c r="U10" s="75"/>
    </row>
    <row r="11" spans="1:21" s="10" customFormat="1" ht="22.15" customHeight="1" x14ac:dyDescent="0.25">
      <c r="B11" s="156" t="s">
        <v>12</v>
      </c>
      <c r="C11" s="158" t="s">
        <v>29</v>
      </c>
      <c r="D11" s="153">
        <v>149675</v>
      </c>
      <c r="E11" s="105">
        <v>17707</v>
      </c>
      <c r="F11" s="105">
        <v>47989</v>
      </c>
      <c r="G11" s="105">
        <v>43354</v>
      </c>
      <c r="H11" s="105">
        <v>7714</v>
      </c>
      <c r="I11" s="105">
        <v>16957</v>
      </c>
      <c r="J11" s="105">
        <v>67892</v>
      </c>
      <c r="K11" s="105">
        <v>33300</v>
      </c>
      <c r="L11" s="105">
        <v>2505</v>
      </c>
      <c r="M11" s="105">
        <v>42063</v>
      </c>
      <c r="N11" s="105">
        <v>5802</v>
      </c>
      <c r="Q11" s="74"/>
      <c r="R11" s="75"/>
      <c r="S11" s="75"/>
      <c r="T11" s="75"/>
      <c r="U11" s="75"/>
    </row>
    <row r="12" spans="1:21" s="10" customFormat="1" ht="22.15" customHeight="1" x14ac:dyDescent="0.25">
      <c r="B12" s="156" t="s">
        <v>13</v>
      </c>
      <c r="C12" s="158" t="s">
        <v>30</v>
      </c>
      <c r="D12" s="153">
        <v>1839</v>
      </c>
      <c r="E12" s="105">
        <v>170</v>
      </c>
      <c r="F12" s="105">
        <v>106</v>
      </c>
      <c r="G12" s="105">
        <v>887</v>
      </c>
      <c r="H12" s="105">
        <v>167</v>
      </c>
      <c r="I12" s="105">
        <v>35</v>
      </c>
      <c r="J12" s="105">
        <v>364</v>
      </c>
      <c r="K12" s="105">
        <v>633</v>
      </c>
      <c r="L12" s="105">
        <v>90</v>
      </c>
      <c r="M12" s="105">
        <v>714</v>
      </c>
      <c r="N12" s="105">
        <v>104</v>
      </c>
      <c r="Q12" s="72"/>
    </row>
    <row r="13" spans="1:21" s="10" customFormat="1" ht="22.15" customHeight="1" x14ac:dyDescent="0.25">
      <c r="B13" s="156" t="s">
        <v>14</v>
      </c>
      <c r="C13" s="158" t="s">
        <v>31</v>
      </c>
      <c r="D13" s="153">
        <v>48238</v>
      </c>
      <c r="E13" s="105">
        <v>5312</v>
      </c>
      <c r="F13" s="105">
        <v>9306</v>
      </c>
      <c r="G13" s="105">
        <v>22544</v>
      </c>
      <c r="H13" s="105">
        <v>4229</v>
      </c>
      <c r="I13" s="105">
        <v>632</v>
      </c>
      <c r="J13" s="105">
        <v>15663</v>
      </c>
      <c r="K13" s="105">
        <v>12731</v>
      </c>
      <c r="L13" s="105">
        <v>752</v>
      </c>
      <c r="M13" s="105">
        <v>13590</v>
      </c>
      <c r="N13" s="105">
        <v>1875</v>
      </c>
      <c r="Q13" s="72"/>
      <c r="T13" s="72"/>
    </row>
    <row r="14" spans="1:21" s="10" customFormat="1" ht="22.15" customHeight="1" x14ac:dyDescent="0.25">
      <c r="B14" s="156" t="s">
        <v>15</v>
      </c>
      <c r="C14" s="158" t="s">
        <v>32</v>
      </c>
      <c r="D14" s="153">
        <v>4447</v>
      </c>
      <c r="E14" s="105">
        <v>412</v>
      </c>
      <c r="F14" s="105">
        <v>169</v>
      </c>
      <c r="G14" s="105">
        <v>1842</v>
      </c>
      <c r="H14" s="105">
        <v>718</v>
      </c>
      <c r="I14" s="105">
        <v>122</v>
      </c>
      <c r="J14" s="105">
        <v>587</v>
      </c>
      <c r="K14" s="105">
        <v>1927</v>
      </c>
      <c r="L14" s="105">
        <v>170</v>
      </c>
      <c r="M14" s="105">
        <v>2183</v>
      </c>
      <c r="N14" s="105">
        <v>257</v>
      </c>
      <c r="Q14" s="72"/>
    </row>
    <row r="15" spans="1:21" s="10" customFormat="1" ht="22.15" customHeight="1" x14ac:dyDescent="0.25">
      <c r="B15" s="156" t="s">
        <v>16</v>
      </c>
      <c r="C15" s="158" t="s">
        <v>33</v>
      </c>
      <c r="D15" s="153">
        <v>6802</v>
      </c>
      <c r="E15" s="105">
        <v>805</v>
      </c>
      <c r="F15" s="105">
        <v>1219</v>
      </c>
      <c r="G15" s="105">
        <v>3703</v>
      </c>
      <c r="H15" s="105">
        <v>794</v>
      </c>
      <c r="I15" s="105">
        <v>152</v>
      </c>
      <c r="J15" s="105">
        <v>1848</v>
      </c>
      <c r="K15" s="105">
        <v>1110</v>
      </c>
      <c r="L15" s="105">
        <v>115</v>
      </c>
      <c r="M15" s="105">
        <v>1318</v>
      </c>
      <c r="N15" s="105">
        <v>162</v>
      </c>
      <c r="Q15" s="72"/>
    </row>
    <row r="16" spans="1:21" s="10" customFormat="1" ht="22.15" customHeight="1" x14ac:dyDescent="0.25">
      <c r="B16" s="156" t="s">
        <v>17</v>
      </c>
      <c r="C16" s="158" t="s">
        <v>34</v>
      </c>
      <c r="D16" s="153">
        <v>60896</v>
      </c>
      <c r="E16" s="105">
        <v>6488</v>
      </c>
      <c r="F16" s="105">
        <v>9397</v>
      </c>
      <c r="G16" s="105">
        <v>30152</v>
      </c>
      <c r="H16" s="105">
        <v>7197</v>
      </c>
      <c r="I16" s="105">
        <v>2616</v>
      </c>
      <c r="J16" s="105">
        <v>14148</v>
      </c>
      <c r="K16" s="105">
        <v>13785</v>
      </c>
      <c r="L16" s="105">
        <v>1012</v>
      </c>
      <c r="M16" s="105">
        <v>16681</v>
      </c>
      <c r="N16" s="105">
        <v>2154</v>
      </c>
    </row>
    <row r="17" spans="2:21" s="10" customFormat="1" ht="22.15" customHeight="1" x14ac:dyDescent="0.25">
      <c r="B17" s="156" t="s">
        <v>18</v>
      </c>
      <c r="C17" s="158" t="s">
        <v>35</v>
      </c>
      <c r="D17" s="153">
        <v>127076</v>
      </c>
      <c r="E17" s="105">
        <v>10015</v>
      </c>
      <c r="F17" s="105">
        <v>13112</v>
      </c>
      <c r="G17" s="105">
        <v>75207</v>
      </c>
      <c r="H17" s="105">
        <v>13064</v>
      </c>
      <c r="I17" s="105">
        <v>2013</v>
      </c>
      <c r="J17" s="105">
        <v>30968</v>
      </c>
      <c r="K17" s="105">
        <v>30071</v>
      </c>
      <c r="L17" s="105">
        <v>2197</v>
      </c>
      <c r="M17" s="105">
        <v>34564</v>
      </c>
      <c r="N17" s="105">
        <v>4178</v>
      </c>
    </row>
    <row r="18" spans="2:21" s="10" customFormat="1" ht="22.15" customHeight="1" x14ac:dyDescent="0.25">
      <c r="B18" s="156" t="s">
        <v>19</v>
      </c>
      <c r="C18" s="158" t="s">
        <v>36</v>
      </c>
      <c r="D18" s="153">
        <v>42694</v>
      </c>
      <c r="E18" s="105">
        <v>3396</v>
      </c>
      <c r="F18" s="105">
        <v>7478</v>
      </c>
      <c r="G18" s="105">
        <v>23104</v>
      </c>
      <c r="H18" s="105">
        <v>3318</v>
      </c>
      <c r="I18" s="105">
        <v>950</v>
      </c>
      <c r="J18" s="105">
        <v>15616</v>
      </c>
      <c r="K18" s="105">
        <v>9296</v>
      </c>
      <c r="L18" s="105">
        <v>569</v>
      </c>
      <c r="M18" s="105">
        <v>10312</v>
      </c>
      <c r="N18" s="105">
        <v>1171</v>
      </c>
    </row>
    <row r="19" spans="2:21" s="10" customFormat="1" ht="22.15" customHeight="1" x14ac:dyDescent="0.25">
      <c r="B19" s="156" t="s">
        <v>20</v>
      </c>
      <c r="C19" s="158" t="s">
        <v>37</v>
      </c>
      <c r="D19" s="153">
        <v>11037</v>
      </c>
      <c r="E19" s="105">
        <v>1194</v>
      </c>
      <c r="F19" s="105">
        <v>2226</v>
      </c>
      <c r="G19" s="105">
        <v>6543</v>
      </c>
      <c r="H19" s="105">
        <v>1258</v>
      </c>
      <c r="I19" s="105">
        <v>227</v>
      </c>
      <c r="J19" s="105">
        <v>3428</v>
      </c>
      <c r="K19" s="105">
        <v>1194</v>
      </c>
      <c r="L19" s="105">
        <v>183</v>
      </c>
      <c r="M19" s="105">
        <v>1564</v>
      </c>
      <c r="N19" s="105">
        <v>277</v>
      </c>
    </row>
    <row r="20" spans="2:21" s="10" customFormat="1" ht="22.15" customHeight="1" x14ac:dyDescent="0.25">
      <c r="B20" s="156" t="s">
        <v>21</v>
      </c>
      <c r="C20" s="158" t="s">
        <v>38</v>
      </c>
      <c r="D20" s="203">
        <v>9980</v>
      </c>
      <c r="E20" s="206">
        <v>982</v>
      </c>
      <c r="F20" s="154">
        <v>1700</v>
      </c>
      <c r="G20" s="105">
        <v>4596</v>
      </c>
      <c r="H20" s="105">
        <v>1066</v>
      </c>
      <c r="I20" s="105">
        <v>168</v>
      </c>
      <c r="J20" s="105">
        <v>3346</v>
      </c>
      <c r="K20" s="105">
        <v>2780</v>
      </c>
      <c r="L20" s="105">
        <v>111</v>
      </c>
      <c r="M20" s="105">
        <v>2842</v>
      </c>
      <c r="N20" s="105">
        <v>315</v>
      </c>
      <c r="Q20" s="75"/>
      <c r="R20" s="75"/>
      <c r="S20" s="75"/>
      <c r="T20" s="75"/>
      <c r="U20" s="74"/>
    </row>
    <row r="21" spans="2:21" s="10" customFormat="1" ht="22.15" customHeight="1" x14ac:dyDescent="0.25">
      <c r="B21" s="156" t="s">
        <v>22</v>
      </c>
      <c r="C21" s="158" t="s">
        <v>39</v>
      </c>
      <c r="D21" s="155">
        <v>21901</v>
      </c>
      <c r="E21" s="207">
        <v>2081</v>
      </c>
      <c r="F21" s="208">
        <v>2777</v>
      </c>
      <c r="G21" s="208">
        <v>10261</v>
      </c>
      <c r="H21" s="208">
        <v>2110</v>
      </c>
      <c r="I21" s="208">
        <v>1452</v>
      </c>
      <c r="J21" s="208">
        <v>6219</v>
      </c>
      <c r="K21" s="208">
        <v>5990</v>
      </c>
      <c r="L21" s="208">
        <v>281</v>
      </c>
      <c r="M21" s="208">
        <v>7125</v>
      </c>
      <c r="N21" s="208">
        <v>783</v>
      </c>
      <c r="Q21" s="75"/>
      <c r="R21" s="75"/>
      <c r="S21" s="75"/>
      <c r="T21" s="74"/>
      <c r="U21" s="75"/>
    </row>
    <row r="22" spans="2:21" ht="22.15" customHeight="1" x14ac:dyDescent="0.25">
      <c r="B22" s="156" t="s">
        <v>23</v>
      </c>
      <c r="C22" s="158" t="s">
        <v>40</v>
      </c>
      <c r="D22" s="204">
        <v>20773</v>
      </c>
      <c r="E22" s="23">
        <v>2302</v>
      </c>
      <c r="F22" s="23">
        <v>5625</v>
      </c>
      <c r="G22" s="23">
        <v>10354</v>
      </c>
      <c r="H22" s="23">
        <v>2472</v>
      </c>
      <c r="I22" s="23">
        <v>293</v>
      </c>
      <c r="J22" s="23">
        <v>6036</v>
      </c>
      <c r="K22" s="23">
        <v>2613</v>
      </c>
      <c r="L22" s="23">
        <v>358</v>
      </c>
      <c r="M22" s="23">
        <v>2790</v>
      </c>
      <c r="N22" s="23">
        <v>695</v>
      </c>
    </row>
    <row r="23" spans="2:21" ht="22.15" customHeight="1" thickBot="1" x14ac:dyDescent="0.3">
      <c r="B23" s="159" t="s">
        <v>24</v>
      </c>
      <c r="C23" s="160" t="s">
        <v>41</v>
      </c>
      <c r="D23" s="205">
        <v>12361</v>
      </c>
      <c r="E23" s="24">
        <v>2377</v>
      </c>
      <c r="F23" s="24">
        <v>4329</v>
      </c>
      <c r="G23" s="24">
        <v>4862</v>
      </c>
      <c r="H23" s="24">
        <v>1567</v>
      </c>
      <c r="I23" s="24">
        <v>226</v>
      </c>
      <c r="J23" s="24">
        <v>4089</v>
      </c>
      <c r="K23" s="24">
        <v>1086</v>
      </c>
      <c r="L23" s="24">
        <v>195</v>
      </c>
      <c r="M23" s="24">
        <v>1531</v>
      </c>
      <c r="N23" s="24">
        <v>448</v>
      </c>
    </row>
    <row r="24" spans="2:21" s="62" customFormat="1" ht="22.15" customHeight="1" x14ac:dyDescent="0.25">
      <c r="B24" s="161" t="s">
        <v>25</v>
      </c>
      <c r="C24" s="161"/>
      <c r="D24" s="25">
        <f>SUM(D8:D23)</f>
        <v>645246</v>
      </c>
      <c r="E24" s="25">
        <f>SUM(E8:E23)</f>
        <v>67021</v>
      </c>
      <c r="F24" s="25">
        <f t="shared" ref="F24:N24" si="0">SUM(F8:F23)</f>
        <v>134667</v>
      </c>
      <c r="G24" s="25">
        <f t="shared" si="0"/>
        <v>289970</v>
      </c>
      <c r="H24" s="25">
        <f t="shared" si="0"/>
        <v>56585</v>
      </c>
      <c r="I24" s="25">
        <f t="shared" si="0"/>
        <v>31691</v>
      </c>
      <c r="J24" s="25">
        <f t="shared" si="0"/>
        <v>216207</v>
      </c>
      <c r="K24" s="25">
        <f t="shared" si="0"/>
        <v>149280</v>
      </c>
      <c r="L24" s="25">
        <f t="shared" si="0"/>
        <v>10933</v>
      </c>
      <c r="M24" s="25">
        <f t="shared" si="0"/>
        <v>177074</v>
      </c>
      <c r="N24" s="25">
        <f t="shared" si="0"/>
        <v>22029</v>
      </c>
    </row>
    <row r="25" spans="2:21" s="1" customFormat="1" ht="14.45" customHeight="1" x14ac:dyDescent="0.25">
      <c r="B25" s="2"/>
      <c r="C25" s="2"/>
      <c r="D25" s="2"/>
    </row>
    <row r="26" spans="2:21" s="26" customFormat="1" ht="28.9" customHeight="1" x14ac:dyDescent="0.25">
      <c r="D26" s="27"/>
      <c r="E26" s="28"/>
      <c r="F26" s="28"/>
      <c r="G26" s="28"/>
      <c r="H26" s="28"/>
      <c r="I26" s="28"/>
      <c r="M26" s="28"/>
    </row>
    <row r="27" spans="2:21" ht="28.9" customHeight="1" x14ac:dyDescent="0.25"/>
    <row r="28" spans="2:21" ht="28.9" customHeight="1" x14ac:dyDescent="0.25"/>
    <row r="29" spans="2:21" ht="28.9" customHeight="1" x14ac:dyDescent="0.25"/>
    <row r="30" spans="2:21" ht="28.9" customHeight="1" x14ac:dyDescent="0.25"/>
    <row r="31" spans="2:21" ht="28.9" customHeight="1" x14ac:dyDescent="0.25"/>
    <row r="32" spans="2:21" ht="28.9" customHeight="1" x14ac:dyDescent="0.25"/>
    <row r="33" ht="28.9" customHeight="1" x14ac:dyDescent="0.25"/>
    <row r="34" ht="28.9" customHeight="1" x14ac:dyDescent="0.25"/>
    <row r="35" ht="28.9" customHeight="1" x14ac:dyDescent="0.25"/>
    <row r="36" ht="28.9" customHeight="1" x14ac:dyDescent="0.25"/>
    <row r="37" ht="28.9" customHeight="1" x14ac:dyDescent="0.25"/>
    <row r="38" ht="28.9" customHeight="1" x14ac:dyDescent="0.25"/>
    <row r="39" ht="28.9" customHeight="1" x14ac:dyDescent="0.25"/>
    <row r="40" ht="28.9" customHeight="1" x14ac:dyDescent="0.25"/>
    <row r="41" ht="28.9" customHeight="1" x14ac:dyDescent="0.25"/>
    <row r="42" ht="28.9" customHeight="1" x14ac:dyDescent="0.25"/>
    <row r="43" ht="28.9" customHeight="1" x14ac:dyDescent="0.25"/>
    <row r="44" ht="28.9" customHeight="1" x14ac:dyDescent="0.25"/>
    <row r="45" ht="28.9" customHeight="1" x14ac:dyDescent="0.25"/>
    <row r="46" ht="28.9" customHeight="1" x14ac:dyDescent="0.25"/>
    <row r="47" ht="28.9" customHeight="1" x14ac:dyDescent="0.25"/>
    <row r="48" ht="28.9" customHeight="1" x14ac:dyDescent="0.25"/>
    <row r="49" ht="28.9" customHeight="1" x14ac:dyDescent="0.25"/>
    <row r="50" ht="28.9" customHeight="1" x14ac:dyDescent="0.25"/>
    <row r="51" ht="28.9" customHeight="1" x14ac:dyDescent="0.25"/>
    <row r="52" ht="28.9" customHeight="1" x14ac:dyDescent="0.25"/>
    <row r="53" ht="28.9" customHeight="1" x14ac:dyDescent="0.25"/>
    <row r="54" ht="28.9" customHeight="1" x14ac:dyDescent="0.25"/>
    <row r="55" ht="28.9" customHeight="1" x14ac:dyDescent="0.25"/>
    <row r="56" ht="28.9" customHeight="1" x14ac:dyDescent="0.25"/>
    <row r="57" ht="28.9" customHeight="1" x14ac:dyDescent="0.25"/>
    <row r="58" ht="28.9" customHeight="1" x14ac:dyDescent="0.25"/>
    <row r="59" ht="28.9" customHeight="1" x14ac:dyDescent="0.25"/>
    <row r="60" ht="28.9" customHeight="1" x14ac:dyDescent="0.25"/>
    <row r="61" ht="28.9" customHeight="1" x14ac:dyDescent="0.25"/>
    <row r="62" ht="28.9" customHeight="1" x14ac:dyDescent="0.25"/>
    <row r="63" ht="28.9" customHeight="1" x14ac:dyDescent="0.25"/>
    <row r="64" ht="28.9" customHeight="1" x14ac:dyDescent="0.25"/>
    <row r="65" ht="28.9" customHeight="1" x14ac:dyDescent="0.25"/>
    <row r="66" ht="28.9" customHeight="1" x14ac:dyDescent="0.25"/>
    <row r="67" ht="28.9" customHeight="1" x14ac:dyDescent="0.25"/>
    <row r="68" ht="28.9" customHeight="1" x14ac:dyDescent="0.25"/>
    <row r="69" ht="28.9" customHeight="1" x14ac:dyDescent="0.25"/>
    <row r="70" ht="28.9" customHeight="1" x14ac:dyDescent="0.25"/>
    <row r="71" ht="28.9" customHeight="1" x14ac:dyDescent="0.25"/>
  </sheetData>
  <mergeCells count="2">
    <mergeCell ref="D6:D7"/>
    <mergeCell ref="E6:N6"/>
  </mergeCells>
  <phoneticPr fontId="7" type="noConversion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Deckblatt</vt:lpstr>
      <vt:lpstr>Antrag</vt:lpstr>
      <vt:lpstr>Bewilligung</vt:lpstr>
      <vt:lpstr>Förderung</vt:lpstr>
      <vt:lpstr>Solar</vt:lpstr>
      <vt:lpstr>Biomasse</vt:lpstr>
      <vt:lpstr>Wärmepu.</vt:lpstr>
      <vt:lpstr>Weitere</vt:lpstr>
      <vt:lpstr>Bula-Eing.</vt:lpstr>
      <vt:lpstr>Bula-Förd.</vt:lpstr>
      <vt:lpstr>Bewilligung!Druckbereich</vt:lpstr>
      <vt:lpstr>'Bula-Eing.'!Druckbereich</vt:lpstr>
      <vt:lpstr>'Bula-Förd.'!Druckbereich</vt:lpstr>
      <vt:lpstr>Förderung!Druckbereich</vt:lpstr>
    </vt:vector>
  </TitlesOfParts>
  <Company>Bundesamt für 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aott</dc:creator>
  <cp:lastModifiedBy>Natalia Tanner</cp:lastModifiedBy>
  <cp:lastPrinted>2021-03-29T12:44:15Z</cp:lastPrinted>
  <dcterms:created xsi:type="dcterms:W3CDTF">2002-03-18T09:23:07Z</dcterms:created>
  <dcterms:modified xsi:type="dcterms:W3CDTF">2022-09-15T08:59:20Z</dcterms:modified>
</cp:coreProperties>
</file>